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han/Desktop/"/>
    </mc:Choice>
  </mc:AlternateContent>
  <xr:revisionPtr revIDLastSave="0" documentId="13_ncr:1_{9371D7F9-DE15-BA48-A54C-6B8BEC987F3B}" xr6:coauthVersionLast="47" xr6:coauthVersionMax="47" xr10:uidLastSave="{00000000-0000-0000-0000-000000000000}"/>
  <bookViews>
    <workbookView xWindow="4180" yWindow="500" windowWidth="29420" windowHeight="18740" xr2:uid="{00000000-000D-0000-FFFF-FFFF00000000}"/>
  </bookViews>
  <sheets>
    <sheet name="Traktamente" sheetId="5" r:id="rId1"/>
    <sheet name="Trakt belopp för 2025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5" l="1"/>
  <c r="G25" i="5" l="1"/>
  <c r="H25" i="5" s="1"/>
  <c r="G26" i="5" l="1"/>
  <c r="H26" i="5" s="1"/>
  <c r="G18" i="5"/>
  <c r="H18" i="5" s="1"/>
  <c r="H17" i="5"/>
  <c r="G19" i="5"/>
  <c r="H19" i="5" s="1"/>
  <c r="G23" i="5"/>
  <c r="H23" i="5" s="1"/>
  <c r="G24" i="5"/>
  <c r="H24" i="5" s="1"/>
  <c r="J27" i="5" l="1"/>
  <c r="J20" i="5"/>
  <c r="J30" i="5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<sst xmlns="http://schemas.openxmlformats.org/spreadsheetml/2006/main" count="251" uniqueCount="235">
  <si>
    <t>Namn</t>
  </si>
  <si>
    <t>Anst nr</t>
  </si>
  <si>
    <t>Resans ändamål</t>
  </si>
  <si>
    <t>Antal</t>
  </si>
  <si>
    <t>á</t>
  </si>
  <si>
    <t>Trakt belopp</t>
  </si>
  <si>
    <t>Summa</t>
  </si>
  <si>
    <t>=</t>
  </si>
  <si>
    <t>Land</t>
  </si>
  <si>
    <t>Albanien</t>
  </si>
  <si>
    <t>Algeriet</t>
  </si>
  <si>
    <t>Angola</t>
  </si>
  <si>
    <t>Antigua och Barbuda</t>
  </si>
  <si>
    <t>Argentina</t>
  </si>
  <si>
    <t>Armenien</t>
  </si>
  <si>
    <t>Australien</t>
  </si>
  <si>
    <t>Azerbajdzjan</t>
  </si>
  <si>
    <t>Bahamas</t>
  </si>
  <si>
    <t>Bahrain</t>
  </si>
  <si>
    <t>Bangladesh</t>
  </si>
  <si>
    <t>Barbados</t>
  </si>
  <si>
    <t>Belgien</t>
  </si>
  <si>
    <t>Belize</t>
  </si>
  <si>
    <t>Benin</t>
  </si>
  <si>
    <t>Bolivia</t>
  </si>
  <si>
    <t>Bosnien-Hercegovina</t>
  </si>
  <si>
    <t>Botswana</t>
  </si>
  <si>
    <t>Brasilien</t>
  </si>
  <si>
    <t>Brunei Darussalam</t>
  </si>
  <si>
    <t>Bulgarien</t>
  </si>
  <si>
    <t>Burkina Faso</t>
  </si>
  <si>
    <t>Burma</t>
  </si>
  <si>
    <t>Centralafrikanska republiken</t>
  </si>
  <si>
    <t>Chile</t>
  </si>
  <si>
    <t>Colombia</t>
  </si>
  <si>
    <t>Costa Rica</t>
  </si>
  <si>
    <t>Cypern</t>
  </si>
  <si>
    <t>Danmark</t>
  </si>
  <si>
    <t>Djibouti</t>
  </si>
  <si>
    <t>Ecuador</t>
  </si>
  <si>
    <t>Egypten</t>
  </si>
  <si>
    <t>Elfenbenskusten</t>
  </si>
  <si>
    <t>El Salvador</t>
  </si>
  <si>
    <t>Eritrea</t>
  </si>
  <si>
    <t>Estland</t>
  </si>
  <si>
    <t>Etiopien</t>
  </si>
  <si>
    <t>Filippinerna</t>
  </si>
  <si>
    <t>Finland</t>
  </si>
  <si>
    <t>Frankrike</t>
  </si>
  <si>
    <t>Förenade Arabemiraten</t>
  </si>
  <si>
    <t>Gabon</t>
  </si>
  <si>
    <t>Gambia</t>
  </si>
  <si>
    <t>Georgien</t>
  </si>
  <si>
    <t>Ghana</t>
  </si>
  <si>
    <t>Grekland</t>
  </si>
  <si>
    <t>Grenada</t>
  </si>
  <si>
    <t>Grönland</t>
  </si>
  <si>
    <t>Guinea</t>
  </si>
  <si>
    <t>Guyana</t>
  </si>
  <si>
    <t>Haiti</t>
  </si>
  <si>
    <t>Honduras</t>
  </si>
  <si>
    <t>Hong Kong</t>
  </si>
  <si>
    <t>Indien</t>
  </si>
  <si>
    <t>Indonesien</t>
  </si>
  <si>
    <t>Irak</t>
  </si>
  <si>
    <t>Iran</t>
  </si>
  <si>
    <t>Irland</t>
  </si>
  <si>
    <t>Island</t>
  </si>
  <si>
    <t>Israel</t>
  </si>
  <si>
    <t>Italien</t>
  </si>
  <si>
    <t>Jamaica</t>
  </si>
  <si>
    <t>Japan</t>
  </si>
  <si>
    <t>Jordanien</t>
  </si>
  <si>
    <t>Kambodja</t>
  </si>
  <si>
    <t>Kamerun</t>
  </si>
  <si>
    <t>Kanada</t>
  </si>
  <si>
    <t>Kazakstan</t>
  </si>
  <si>
    <t>Kenya</t>
  </si>
  <si>
    <t>Kina</t>
  </si>
  <si>
    <t>Kirgizistan</t>
  </si>
  <si>
    <t>Kongo (Brazzaville)</t>
  </si>
  <si>
    <t>Kosovo</t>
  </si>
  <si>
    <t>Kroatien</t>
  </si>
  <si>
    <t>Kuba</t>
  </si>
  <si>
    <t>Kuwait</t>
  </si>
  <si>
    <t>Laos</t>
  </si>
  <si>
    <t>Lettland</t>
  </si>
  <si>
    <t>Libanon</t>
  </si>
  <si>
    <t>Liberia</t>
  </si>
  <si>
    <t>Libyen</t>
  </si>
  <si>
    <t>Liechtenstein</t>
  </si>
  <si>
    <t>Litauen</t>
  </si>
  <si>
    <t>Luxemburg</t>
  </si>
  <si>
    <t>Macao</t>
  </si>
  <si>
    <t>Madagaskar</t>
  </si>
  <si>
    <t>Malawi</t>
  </si>
  <si>
    <t>Malaysia</t>
  </si>
  <si>
    <t>Maldiverna</t>
  </si>
  <si>
    <t>Mali</t>
  </si>
  <si>
    <t>Malta</t>
  </si>
  <si>
    <t>Marocko</t>
  </si>
  <si>
    <t>Mauretanien</t>
  </si>
  <si>
    <t>Mauritius</t>
  </si>
  <si>
    <t>Mexiko</t>
  </si>
  <si>
    <t>Mocambique</t>
  </si>
  <si>
    <t>Moldavien</t>
  </si>
  <si>
    <t>Monaco</t>
  </si>
  <si>
    <t>Mongoliet</t>
  </si>
  <si>
    <t>Montenegro</t>
  </si>
  <si>
    <t>Myanmar</t>
  </si>
  <si>
    <t>Nederländerna</t>
  </si>
  <si>
    <t>Nepal</t>
  </si>
  <si>
    <t>Nicaragua</t>
  </si>
  <si>
    <t>Niger</t>
  </si>
  <si>
    <t>Nigeria</t>
  </si>
  <si>
    <t>Norge</t>
  </si>
  <si>
    <t>Nya Zeeland</t>
  </si>
  <si>
    <t>Oman</t>
  </si>
  <si>
    <t>Pakistan</t>
  </si>
  <si>
    <t>Panama</t>
  </si>
  <si>
    <t>Papua Nya Guinea</t>
  </si>
  <si>
    <t>Paraguay</t>
  </si>
  <si>
    <t>Peru</t>
  </si>
  <si>
    <t>Polen</t>
  </si>
  <si>
    <t>Portugal</t>
  </si>
  <si>
    <t>Puerto Rico</t>
  </si>
  <si>
    <t>Qatar</t>
  </si>
  <si>
    <t>Rumänien</t>
  </si>
  <si>
    <t>Rwanda</t>
  </si>
  <si>
    <t>Ryssland</t>
  </si>
  <si>
    <t>Saint Lucia</t>
  </si>
  <si>
    <t>Saint Vincent och Grenadinerna</t>
  </si>
  <si>
    <t>Samoa, Självständiga staten</t>
  </si>
  <si>
    <t>San Marino</t>
  </si>
  <si>
    <t>Saudiarabien</t>
  </si>
  <si>
    <t>Schweiz</t>
  </si>
  <si>
    <t>Senegal</t>
  </si>
  <si>
    <t>Serbien</t>
  </si>
  <si>
    <t>Seychellerna</t>
  </si>
  <si>
    <t>Sierra Leone</t>
  </si>
  <si>
    <t>Singapore</t>
  </si>
  <si>
    <t>Slovakien</t>
  </si>
  <si>
    <t>Slovenien</t>
  </si>
  <si>
    <t>Spanien</t>
  </si>
  <si>
    <t>Sri Lanka</t>
  </si>
  <si>
    <t>Storbritannien och Nordirland</t>
  </si>
  <si>
    <t>Sudan</t>
  </si>
  <si>
    <t>Swaziland</t>
  </si>
  <si>
    <t>Sydafrika</t>
  </si>
  <si>
    <t>Sydkorea</t>
  </si>
  <si>
    <t>Taiwan</t>
  </si>
  <si>
    <t>Tanzania</t>
  </si>
  <si>
    <t>Thailand</t>
  </si>
  <si>
    <t>Tjeckien</t>
  </si>
  <si>
    <t>Togo</t>
  </si>
  <si>
    <t>Tonga</t>
  </si>
  <si>
    <t>Trinidad och Tobago</t>
  </si>
  <si>
    <t>Tunisien</t>
  </si>
  <si>
    <t>Turkiet</t>
  </si>
  <si>
    <t>Turkmenistan</t>
  </si>
  <si>
    <t>Tyskland</t>
  </si>
  <si>
    <t>Uganda</t>
  </si>
  <si>
    <t>Ukraina</t>
  </si>
  <si>
    <t>Ungern</t>
  </si>
  <si>
    <t>Uruguay</t>
  </si>
  <si>
    <t>USA</t>
  </si>
  <si>
    <t>Uzbekistan</t>
  </si>
  <si>
    <t>Vanuatu</t>
  </si>
  <si>
    <t>Vietnam</t>
  </si>
  <si>
    <t>Zambia</t>
  </si>
  <si>
    <t>Zimbabwe</t>
  </si>
  <si>
    <t>Österrike</t>
  </si>
  <si>
    <t>Övriga länder och områden</t>
  </si>
  <si>
    <t>Välj land</t>
  </si>
  <si>
    <t>Sverige</t>
  </si>
  <si>
    <t>Reducering för måltider</t>
  </si>
  <si>
    <t>Traktamente</t>
  </si>
  <si>
    <t>Definitioner</t>
  </si>
  <si>
    <t>Venezuela</t>
  </si>
  <si>
    <t>Traktamentet ska täcka de ökade levnadskostnaderna under tjänsteresan, det vill säga utgifter för logi, högre</t>
  </si>
  <si>
    <t>måltidskostnader än vanligt och diverse småutgifter.</t>
  </si>
  <si>
    <t>Information från Skatteverkets webbplats</t>
  </si>
  <si>
    <t>Belarus</t>
  </si>
  <si>
    <t>Eswatini</t>
  </si>
  <si>
    <t>Uppdaterad 2024-12-21</t>
  </si>
  <si>
    <t>Resedatum</t>
  </si>
  <si>
    <t>Avresa</t>
  </si>
  <si>
    <t>Hemkomst</t>
  </si>
  <si>
    <t>Helt fri kost 85 %</t>
  </si>
  <si>
    <t>Lunch och middag 70 %</t>
  </si>
  <si>
    <t>Lunch eller middag 35 %</t>
  </si>
  <si>
    <t>Frukost 15 %</t>
  </si>
  <si>
    <t>Summa att erhålla</t>
  </si>
  <si>
    <t>Calle Svensson</t>
  </si>
  <si>
    <t>övernatta minst en natt för att arbetsgivaren ska kunna betala ut ett skattefritt traktamente. Det krävs också att du reser till en plats</t>
  </si>
  <si>
    <t>som ligger mer än 50 kilometer från din vanliga arbetsplats och mer än 50 kilometer från din bostad.</t>
  </si>
  <si>
    <t>Kongo (Demokratiska Republiken)</t>
  </si>
  <si>
    <t>Hel dag - avresedagen om resan påbörjas före kl 12:00, hemkomstdagen om resan avslutas efter kl 19:00 och mellanliggande resdagar.</t>
  </si>
  <si>
    <t>Halv dag – resan påbörjas kl 12.00 eller senare avresedagen, eller avslutas hemkomstdagen kl 19.00 eller tidigare.</t>
  </si>
  <si>
    <t>Nattschablon – resan pågår mellan kl 24.00 och 06.00.</t>
  </si>
  <si>
    <t>Ett traktamente som inte är högre än vissa avdragsgilla schablonbelopp brukar kallas skattefritt traktamente. Du måste alltid</t>
  </si>
  <si>
    <t>Hel dag</t>
  </si>
  <si>
    <t>Halv dag</t>
  </si>
  <si>
    <t>Nattschablon</t>
  </si>
  <si>
    <t>Traktamente 2025</t>
  </si>
  <si>
    <t>Amerikanska Samoa</t>
  </si>
  <si>
    <t>Anguilla</t>
  </si>
  <si>
    <t>Bermuda</t>
  </si>
  <si>
    <t>Burundi</t>
  </si>
  <si>
    <t>Caymanöarna</t>
  </si>
  <si>
    <t>Cooköarna</t>
  </si>
  <si>
    <t>Dominikanska republiken</t>
  </si>
  <si>
    <t>Ekvatorialguinea</t>
  </si>
  <si>
    <t>Fiji</t>
  </si>
  <si>
    <t>Franska Guyana</t>
  </si>
  <si>
    <t>Franska Polynesien</t>
  </si>
  <si>
    <t>Gibraltar</t>
  </si>
  <si>
    <t>Guam</t>
  </si>
  <si>
    <t>Guatemala</t>
  </si>
  <si>
    <t>Guadeloupe</t>
  </si>
  <si>
    <t>Kiribati</t>
  </si>
  <si>
    <t>Lesotho</t>
  </si>
  <si>
    <t>Martinique</t>
  </si>
  <si>
    <t>Mikronesiska federationen</t>
  </si>
  <si>
    <t>Namibia</t>
  </si>
  <si>
    <t>Nordmakedonien</t>
  </si>
  <si>
    <t>Nya Kaledonien</t>
  </si>
  <si>
    <t>Réunion</t>
  </si>
  <si>
    <t>Salomonöarna</t>
  </si>
  <si>
    <t>Sint Maarten</t>
  </si>
  <si>
    <t>Surinam</t>
  </si>
  <si>
    <t>Tadzjikistan</t>
  </si>
  <si>
    <t>Tchad</t>
  </si>
  <si>
    <t>Östtimor</t>
  </si>
  <si>
    <t>Användar-ID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</si>
</sst>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r&quot;_-;\-* #,##0.00\ &quot;kr&quot;_-;_-* &quot;-&quot;??\ &quot;kr&quot;_-;_-@_-"/>
    <numFmt numFmtId="164" formatCode="&quot;kl &quot;hh:mm;@"/>
    <numFmt numFmtId="165" formatCode="[$-41D]dd/mmm;@"/>
    <numFmt numFmtId="166" formatCode="_-* #,##0\ &quot;kr&quot;_-;\-* #,##0\ &quot;kr&quot;_-;_-* &quot;-&quot;??\ &quot;kr&quot;_-;_-@_-"/>
    <numFmt numFmtId="167" formatCode="#,##0.00\ &quot;kr&quot;"/>
    <numFmt numFmtId="168" formatCode="#,##0\ &quot;kr&quot;"/>
  </numFmts>
  <fonts count="21" x14ac:knownFonts="1">
    <font>
      <sz val="10"/>
      <color rgb="FF000000"/>
      <name val="Arial"/>
    </font>
    <font>
      <b/>
      <sz val="18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6.5"/>
      <color rgb="FF000000"/>
      <name val="Arial"/>
      <family val="2"/>
    </font>
    <font>
      <b/>
      <i/>
      <sz val="10"/>
      <color rgb="FF000000"/>
      <name val="Arial"/>
      <family val="2"/>
    </font>
    <font>
      <b/>
      <i/>
      <sz val="8"/>
      <color rgb="FF000000"/>
      <name val="Arial"/>
      <family val="2"/>
    </font>
    <font>
      <i/>
      <sz val="8"/>
      <color rgb="FF000000"/>
      <name val="Arial"/>
      <family val="2"/>
    </font>
    <font>
      <sz val="11"/>
      <color rgb="FF000000"/>
      <name val="Arial"/>
      <family val="2"/>
    </font>
    <font>
      <sz val="11"/>
      <color rgb="FF3F3F76"/>
      <name val="Calibri"/>
      <family val="2"/>
      <scheme val="minor"/>
    </font>
    <font>
      <sz val="10"/>
      <color rgb="FF3F3F76"/>
      <name val="Calibri"/>
      <family val="2"/>
      <scheme val="minor"/>
    </font>
    <font>
      <b/>
      <sz val="8"/>
      <color theme="4"/>
      <name val="Arial"/>
      <family val="2"/>
    </font>
    <font>
      <sz val="10"/>
      <color rgb="FF121212"/>
      <name val="Arial"/>
      <family val="2"/>
    </font>
    <font>
      <sz val="10"/>
      <color rgb="FF333333"/>
      <name val="Verdana"/>
      <family val="2"/>
    </font>
    <font>
      <sz val="10"/>
      <color rgb="FF000000"/>
      <name val="Arial"/>
      <family val="2"/>
    </font>
    <font>
      <b/>
      <sz val="7"/>
      <color rgb="FF000000"/>
      <name val="Arial"/>
      <family val="2"/>
    </font>
    <font>
      <sz val="9"/>
      <color rgb="FF3F3F76"/>
      <name val="Calibri"/>
      <family val="2"/>
      <scheme val="minor"/>
    </font>
    <font>
      <sz val="9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CC"/>
      </patternFill>
    </fill>
    <fill>
      <patternFill patternType="solid">
        <fgColor theme="0" tint="-0.249977111117893"/>
        <bgColor rgb="FFFFFF99"/>
      </patternFill>
    </fill>
    <fill>
      <patternFill patternType="solid">
        <fgColor rgb="FFFFCC99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</fills>
  <borders count="4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6" fillId="3" borderId="8" applyNumberFormat="0" applyFont="0" applyAlignment="0" applyProtection="0"/>
    <xf numFmtId="0" fontId="12" fillId="5" borderId="24" applyNumberFormat="0" applyAlignment="0" applyProtection="0"/>
    <xf numFmtId="44" fontId="17" fillId="0" borderId="0" applyFont="0" applyFill="0" applyBorder="0" applyAlignment="0" applyProtection="0"/>
  </cellStyleXfs>
  <cellXfs count="104">
    <xf numFmtId="0" fontId="0" fillId="0" borderId="0" xfId="0"/>
    <xf numFmtId="0" fontId="6" fillId="0" borderId="0" xfId="0" applyFont="1"/>
    <xf numFmtId="0" fontId="15" fillId="0" borderId="0" xfId="0" applyFont="1"/>
    <xf numFmtId="0" fontId="16" fillId="0" borderId="0" xfId="0" applyFont="1"/>
    <xf numFmtId="3" fontId="15" fillId="0" borderId="0" xfId="0" applyNumberFormat="1" applyFont="1"/>
    <xf numFmtId="0" fontId="1" fillId="6" borderId="0" xfId="0" applyFont="1" applyFill="1" applyAlignment="1">
      <alignment vertical="center"/>
    </xf>
    <xf numFmtId="0" fontId="2" fillId="7" borderId="0" xfId="0" applyFont="1" applyFill="1"/>
    <xf numFmtId="0" fontId="0" fillId="0" borderId="0" xfId="0" applyAlignment="1">
      <alignment vertical="center"/>
    </xf>
    <xf numFmtId="0" fontId="18" fillId="0" borderId="15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25" xfId="0" applyFont="1" applyBorder="1" applyAlignment="1">
      <alignment vertical="center"/>
    </xf>
    <xf numFmtId="0" fontId="13" fillId="0" borderId="0" xfId="2" applyFont="1" applyFill="1" applyBorder="1" applyAlignment="1" applyProtection="1"/>
    <xf numFmtId="0" fontId="13" fillId="0" borderId="0" xfId="2" applyFont="1" applyFill="1" applyBorder="1" applyAlignment="1" applyProtection="1">
      <alignment horizontal="center"/>
    </xf>
    <xf numFmtId="0" fontId="8" fillId="0" borderId="0" xfId="0" applyFont="1"/>
    <xf numFmtId="0" fontId="4" fillId="0" borderId="0" xfId="0" applyFont="1" applyAlignment="1">
      <alignment vertical="center"/>
    </xf>
    <xf numFmtId="0" fontId="0" fillId="0" borderId="4" xfId="0" applyBorder="1"/>
    <xf numFmtId="0" fontId="18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6" xfId="0" applyBorder="1"/>
    <xf numFmtId="0" fontId="20" fillId="0" borderId="22" xfId="0" applyFont="1" applyBorder="1" applyAlignment="1">
      <alignment horizontal="center" vertical="center"/>
    </xf>
    <xf numFmtId="166" fontId="20" fillId="4" borderId="11" xfId="3" applyNumberFormat="1" applyFont="1" applyFill="1" applyBorder="1" applyAlignment="1" applyProtection="1">
      <alignment horizontal="right" vertical="center"/>
    </xf>
    <xf numFmtId="166" fontId="20" fillId="2" borderId="12" xfId="3" applyNumberFormat="1" applyFont="1" applyFill="1" applyBorder="1" applyAlignment="1" applyProtection="1">
      <alignment horizontal="right" vertical="center"/>
    </xf>
    <xf numFmtId="0" fontId="20" fillId="0" borderId="0" xfId="0" applyFont="1" applyAlignment="1">
      <alignment horizontal="center" vertical="center"/>
    </xf>
    <xf numFmtId="0" fontId="18" fillId="0" borderId="20" xfId="0" applyFont="1" applyBorder="1" applyAlignment="1">
      <alignment vertical="center"/>
    </xf>
    <xf numFmtId="0" fontId="20" fillId="0" borderId="3" xfId="0" applyFont="1" applyBorder="1" applyAlignment="1">
      <alignment horizontal="center" vertical="center"/>
    </xf>
    <xf numFmtId="166" fontId="20" fillId="4" borderId="5" xfId="3" applyNumberFormat="1" applyFont="1" applyFill="1" applyBorder="1" applyAlignment="1" applyProtection="1">
      <alignment horizontal="right" vertical="center"/>
    </xf>
    <xf numFmtId="166" fontId="20" fillId="2" borderId="13" xfId="3" applyNumberFormat="1" applyFont="1" applyFill="1" applyBorder="1" applyAlignment="1" applyProtection="1">
      <alignment horizontal="right" vertical="center"/>
    </xf>
    <xf numFmtId="0" fontId="7" fillId="0" borderId="0" xfId="0" applyFont="1"/>
    <xf numFmtId="0" fontId="2" fillId="0" borderId="0" xfId="0" applyFont="1"/>
    <xf numFmtId="0" fontId="20" fillId="0" borderId="30" xfId="0" applyFont="1" applyBorder="1" applyAlignment="1">
      <alignment horizontal="center" vertical="center"/>
    </xf>
    <xf numFmtId="166" fontId="20" fillId="2" borderId="26" xfId="3" applyNumberFormat="1" applyFont="1" applyFill="1" applyBorder="1" applyAlignment="1" applyProtection="1">
      <alignment horizontal="right" vertical="center"/>
    </xf>
    <xf numFmtId="166" fontId="20" fillId="2" borderId="14" xfId="3" applyNumberFormat="1" applyFont="1" applyFill="1" applyBorder="1" applyAlignment="1" applyProtection="1">
      <alignment horizontal="right" vertical="center"/>
    </xf>
    <xf numFmtId="166" fontId="20" fillId="0" borderId="0" xfId="3" applyNumberFormat="1" applyFont="1" applyFill="1" applyBorder="1" applyAlignment="1" applyProtection="1">
      <alignment horizontal="center" vertical="center"/>
    </xf>
    <xf numFmtId="0" fontId="14" fillId="0" borderId="0" xfId="0" applyFont="1"/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167" fontId="20" fillId="2" borderId="25" xfId="3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left"/>
    </xf>
    <xf numFmtId="168" fontId="20" fillId="4" borderId="11" xfId="3" applyNumberFormat="1" applyFont="1" applyFill="1" applyBorder="1" applyAlignment="1" applyProtection="1">
      <alignment horizontal="right" vertical="center"/>
    </xf>
    <xf numFmtId="168" fontId="20" fillId="2" borderId="12" xfId="0" applyNumberFormat="1" applyFont="1" applyFill="1" applyBorder="1" applyAlignment="1">
      <alignment horizontal="right" vertical="center"/>
    </xf>
    <xf numFmtId="168" fontId="20" fillId="4" borderId="2" xfId="3" applyNumberFormat="1" applyFont="1" applyFill="1" applyBorder="1" applyAlignment="1" applyProtection="1">
      <alignment horizontal="right" vertical="center"/>
    </xf>
    <xf numFmtId="168" fontId="20" fillId="2" borderId="42" xfId="0" applyNumberFormat="1" applyFont="1" applyFill="1" applyBorder="1" applyAlignment="1">
      <alignment horizontal="right" vertical="center"/>
    </xf>
    <xf numFmtId="0" fontId="20" fillId="0" borderId="1" xfId="0" applyFont="1" applyBorder="1" applyAlignment="1">
      <alignment horizontal="center" vertical="center"/>
    </xf>
    <xf numFmtId="168" fontId="20" fillId="4" borderId="26" xfId="3" applyNumberFormat="1" applyFont="1" applyFill="1" applyBorder="1" applyAlignment="1" applyProtection="1">
      <alignment horizontal="right" vertical="center"/>
    </xf>
    <xf numFmtId="168" fontId="20" fillId="2" borderId="46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3" fontId="11" fillId="8" borderId="0" xfId="0" applyNumberFormat="1" applyFont="1" applyFill="1" applyAlignment="1">
      <alignment horizontal="center"/>
    </xf>
    <xf numFmtId="0" fontId="9" fillId="3" borderId="9" xfId="1" applyFont="1" applyBorder="1" applyAlignment="1" applyProtection="1">
      <alignment vertical="center"/>
    </xf>
    <xf numFmtId="0" fontId="10" fillId="3" borderId="10" xfId="1" applyFont="1" applyBorder="1" applyAlignment="1" applyProtection="1">
      <alignment vertical="top"/>
    </xf>
    <xf numFmtId="0" fontId="9" fillId="3" borderId="10" xfId="1" applyFont="1" applyBorder="1" applyAlignment="1" applyProtection="1">
      <alignment vertical="center"/>
    </xf>
    <xf numFmtId="0" fontId="9" fillId="3" borderId="17" xfId="1" applyFont="1" applyBorder="1" applyAlignment="1" applyProtection="1">
      <alignment vertical="center"/>
    </xf>
    <xf numFmtId="0" fontId="9" fillId="3" borderId="18" xfId="1" applyFont="1" applyBorder="1" applyAlignment="1" applyProtection="1">
      <alignment vertical="center"/>
    </xf>
    <xf numFmtId="0" fontId="10" fillId="3" borderId="0" xfId="1" applyFont="1" applyBorder="1" applyAlignment="1" applyProtection="1">
      <alignment vertical="top"/>
    </xf>
    <xf numFmtId="0" fontId="9" fillId="3" borderId="0" xfId="1" applyFont="1" applyBorder="1" applyAlignment="1" applyProtection="1">
      <alignment vertical="center"/>
    </xf>
    <xf numFmtId="0" fontId="9" fillId="3" borderId="19" xfId="1" applyFont="1" applyBorder="1" applyAlignment="1" applyProtection="1">
      <alignment vertical="center"/>
    </xf>
    <xf numFmtId="0" fontId="10" fillId="3" borderId="18" xfId="1" applyFont="1" applyBorder="1" applyAlignment="1" applyProtection="1">
      <alignment vertical="center"/>
    </xf>
    <xf numFmtId="0" fontId="10" fillId="3" borderId="0" xfId="1" applyFont="1" applyBorder="1" applyAlignment="1" applyProtection="1">
      <alignment vertical="center"/>
    </xf>
    <xf numFmtId="0" fontId="10" fillId="3" borderId="18" xfId="1" quotePrefix="1" applyFont="1" applyBorder="1" applyAlignment="1" applyProtection="1">
      <alignment vertical="center"/>
    </xf>
    <xf numFmtId="0" fontId="9" fillId="3" borderId="20" xfId="1" applyFont="1" applyBorder="1" applyAlignment="1" applyProtection="1">
      <alignment vertical="center"/>
    </xf>
    <xf numFmtId="0" fontId="10" fillId="3" borderId="21" xfId="1" applyFont="1" applyBorder="1" applyAlignment="1" applyProtection="1">
      <alignment vertical="top"/>
    </xf>
    <xf numFmtId="0" fontId="10" fillId="3" borderId="21" xfId="1" applyFont="1" applyBorder="1" applyAlignment="1" applyProtection="1">
      <alignment vertical="center"/>
    </xf>
    <xf numFmtId="0" fontId="9" fillId="3" borderId="21" xfId="1" applyFont="1" applyBorder="1" applyAlignment="1" applyProtection="1">
      <alignment vertical="center"/>
    </xf>
    <xf numFmtId="0" fontId="9" fillId="3" borderId="14" xfId="1" applyFont="1" applyBorder="1" applyAlignment="1" applyProtection="1">
      <alignment vertical="center"/>
    </xf>
    <xf numFmtId="0" fontId="10" fillId="0" borderId="0" xfId="0" applyFont="1"/>
    <xf numFmtId="0" fontId="19" fillId="5" borderId="25" xfId="2" applyFont="1" applyBorder="1" applyAlignment="1" applyProtection="1">
      <alignment horizontal="center" vertical="center"/>
      <protection locked="0"/>
    </xf>
    <xf numFmtId="165" fontId="19" fillId="5" borderId="34" xfId="2" applyNumberFormat="1" applyFont="1" applyBorder="1" applyAlignment="1" applyProtection="1">
      <alignment horizontal="center" vertical="center"/>
      <protection locked="0"/>
    </xf>
    <xf numFmtId="164" fontId="19" fillId="5" borderId="35" xfId="2" applyNumberFormat="1" applyFont="1" applyBorder="1" applyAlignment="1" applyProtection="1">
      <alignment horizontal="center" vertical="center"/>
      <protection locked="0"/>
    </xf>
    <xf numFmtId="165" fontId="19" fillId="5" borderId="38" xfId="2" applyNumberFormat="1" applyFont="1" applyBorder="1" applyAlignment="1" applyProtection="1">
      <alignment horizontal="center" vertical="center"/>
      <protection locked="0"/>
    </xf>
    <xf numFmtId="164" fontId="19" fillId="5" borderId="39" xfId="2" applyNumberFormat="1" applyFont="1" applyBorder="1" applyAlignment="1" applyProtection="1">
      <alignment horizontal="center" vertical="center"/>
      <protection locked="0"/>
    </xf>
    <xf numFmtId="165" fontId="19" fillId="5" borderId="23" xfId="2" applyNumberFormat="1" applyFont="1" applyBorder="1" applyAlignment="1" applyProtection="1">
      <alignment horizontal="center" vertical="center"/>
      <protection locked="0"/>
    </xf>
    <xf numFmtId="164" fontId="19" fillId="5" borderId="14" xfId="2" applyNumberFormat="1" applyFont="1" applyBorder="1" applyAlignment="1" applyProtection="1">
      <alignment horizontal="center" vertical="center"/>
      <protection locked="0"/>
    </xf>
    <xf numFmtId="0" fontId="19" fillId="5" borderId="29" xfId="2" applyFont="1" applyBorder="1" applyAlignment="1" applyProtection="1">
      <alignment horizontal="center" vertical="center"/>
      <protection locked="0"/>
    </xf>
    <xf numFmtId="0" fontId="19" fillId="5" borderId="23" xfId="2" applyFont="1" applyBorder="1" applyAlignment="1" applyProtection="1">
      <alignment horizontal="center" vertical="center"/>
      <protection locked="0"/>
    </xf>
    <xf numFmtId="0" fontId="19" fillId="5" borderId="15" xfId="2" applyFont="1" applyBorder="1" applyAlignment="1" applyProtection="1">
      <alignment horizontal="left" vertical="center"/>
      <protection locked="0"/>
    </xf>
    <xf numFmtId="0" fontId="19" fillId="5" borderId="16" xfId="2" applyFont="1" applyBorder="1" applyAlignment="1" applyProtection="1">
      <alignment horizontal="left" vertical="center"/>
      <protection locked="0"/>
    </xf>
    <xf numFmtId="0" fontId="19" fillId="5" borderId="31" xfId="2" applyFont="1" applyBorder="1" applyAlignment="1" applyProtection="1">
      <alignment horizontal="left" vertical="center"/>
      <protection locked="0"/>
    </xf>
    <xf numFmtId="0" fontId="18" fillId="0" borderId="43" xfId="0" applyFont="1" applyBorder="1" applyAlignment="1">
      <alignment horizontal="left" vertical="center"/>
    </xf>
    <xf numFmtId="0" fontId="18" fillId="0" borderId="44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45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42" xfId="0" applyFont="1" applyBorder="1" applyAlignment="1">
      <alignment horizontal="left" vertical="center"/>
    </xf>
    <xf numFmtId="0" fontId="18" fillId="0" borderId="32" xfId="0" applyFont="1" applyBorder="1" applyAlignment="1">
      <alignment horizontal="left" vertical="center"/>
    </xf>
    <xf numFmtId="0" fontId="18" fillId="0" borderId="33" xfId="0" applyFont="1" applyBorder="1" applyAlignment="1">
      <alignment horizontal="left" vertical="center"/>
    </xf>
    <xf numFmtId="0" fontId="18" fillId="0" borderId="46" xfId="0" applyFont="1" applyBorder="1" applyAlignment="1">
      <alignment horizontal="left" vertical="center"/>
    </xf>
    <xf numFmtId="0" fontId="19" fillId="5" borderId="40" xfId="2" applyFont="1" applyBorder="1" applyAlignment="1" applyProtection="1">
      <alignment horizontal="center" vertical="center"/>
      <protection locked="0"/>
    </xf>
    <xf numFmtId="0" fontId="19" fillId="5" borderId="41" xfId="2" applyFont="1" applyBorder="1" applyAlignment="1" applyProtection="1">
      <alignment horizontal="center" vertical="center"/>
      <protection locked="0"/>
    </xf>
    <xf numFmtId="0" fontId="19" fillId="5" borderId="39" xfId="2" applyFont="1" applyBorder="1" applyAlignment="1" applyProtection="1">
      <alignment horizontal="center" vertical="center"/>
      <protection locked="0"/>
    </xf>
    <xf numFmtId="0" fontId="19" fillId="5" borderId="20" xfId="2" applyFont="1" applyBorder="1" applyAlignment="1" applyProtection="1">
      <alignment horizontal="center" vertical="center"/>
      <protection locked="0"/>
    </xf>
    <xf numFmtId="0" fontId="19" fillId="5" borderId="21" xfId="2" applyFont="1" applyBorder="1" applyAlignment="1" applyProtection="1">
      <alignment horizontal="center" vertical="center"/>
      <protection locked="0"/>
    </xf>
    <xf numFmtId="0" fontId="19" fillId="5" borderId="14" xfId="2" applyFont="1" applyBorder="1" applyAlignment="1" applyProtection="1">
      <alignment horizontal="center" vertical="center"/>
      <protection locked="0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9" fillId="5" borderId="36" xfId="2" applyFont="1" applyBorder="1" applyAlignment="1" applyProtection="1">
      <alignment horizontal="center" vertical="center"/>
      <protection locked="0"/>
    </xf>
    <xf numFmtId="0" fontId="19" fillId="5" borderId="37" xfId="2" applyFont="1" applyBorder="1" applyAlignment="1" applyProtection="1">
      <alignment horizontal="center" vertical="center"/>
      <protection locked="0"/>
    </xf>
    <xf numFmtId="0" fontId="19" fillId="5" borderId="35" xfId="2" applyFont="1" applyBorder="1" applyAlignment="1" applyProtection="1">
      <alignment horizontal="center" vertical="center"/>
      <protection locked="0"/>
    </xf>
    <xf numFmtId="0" fontId="19" fillId="5" borderId="27" xfId="2" applyFont="1" applyBorder="1" applyAlignment="1" applyProtection="1">
      <alignment horizontal="center" vertical="center"/>
      <protection locked="0"/>
    </xf>
    <xf numFmtId="0" fontId="19" fillId="5" borderId="28" xfId="2" applyFont="1" applyBorder="1" applyAlignment="1" applyProtection="1">
      <alignment horizontal="center" vertical="center"/>
      <protection locked="0"/>
    </xf>
  </cellXfs>
  <cellStyles count="4">
    <cellStyle name="Anteckning" xfId="1" builtinId="10"/>
    <cellStyle name="Indata" xfId="2" builtinId="20"/>
    <cellStyle name="Normal" xfId="0" builtinId="0"/>
    <cellStyle name="Valuta" xfId="3" builtinId="4"/>
  </cellStyles>
  <dxfs count="0"/>
  <tableStyles count="0" defaultTableStyle="TableStyleMedium2" defaultPivotStyle="PivotStyleLight16"/>
  <colors>
    <mruColors>
      <color rgb="FFFE807A"/>
      <color rgb="FFFE5A51"/>
      <color rgb="FFFE918C"/>
      <color rgb="FF009A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E167D-429E-414C-8438-DF11D069AC81}">
  <sheetPr>
    <pageSetUpPr fitToPage="1"/>
  </sheetPr>
  <dimension ref="A2:K182"/>
  <sheetViews>
    <sheetView showGridLines="0" showZeros="0" tabSelected="1" zoomScale="183" zoomScaleNormal="100" workbookViewId="0">
      <selection activeCell="E23" sqref="E23"/>
    </sheetView>
  </sheetViews>
  <sheetFormatPr baseColWidth="10" defaultColWidth="14.5" defaultRowHeight="15" customHeight="1" x14ac:dyDescent="0.15"/>
  <cols>
    <col min="1" max="4" width="8.5" customWidth="1"/>
    <col min="5" max="5" width="6.5" customWidth="1"/>
    <col min="6" max="6" width="5.5" customWidth="1"/>
    <col min="7" max="7" width="10" customWidth="1"/>
    <col min="8" max="8" width="8.5" customWidth="1"/>
    <col min="9" max="9" width="4" customWidth="1"/>
    <col min="10" max="10" width="12.6640625" customWidth="1"/>
    <col min="11" max="11" width="3.1640625" customWidth="1"/>
  </cols>
  <sheetData>
    <row r="2" spans="1:11" ht="30.75" customHeight="1" x14ac:dyDescent="0.15">
      <c r="A2" s="5" t="s">
        <v>204</v>
      </c>
      <c r="B2" s="6"/>
      <c r="C2" s="6"/>
      <c r="D2" s="6"/>
      <c r="E2" s="6"/>
      <c r="F2" s="6"/>
      <c r="G2" s="6"/>
      <c r="H2" s="6"/>
      <c r="I2" s="6"/>
      <c r="J2" t="e" vm="1">
        <v>#VALUE!</v>
      </c>
      <c r="K2" s="7"/>
    </row>
    <row r="3" spans="1:11" ht="18.75" customHeight="1" x14ac:dyDescent="0.15"/>
    <row r="4" spans="1:11" ht="9.75" customHeight="1" x14ac:dyDescent="0.15">
      <c r="A4" s="8" t="s">
        <v>0</v>
      </c>
      <c r="B4" s="9"/>
      <c r="C4" s="9"/>
      <c r="D4" s="9"/>
      <c r="E4" s="9"/>
      <c r="F4" s="9"/>
      <c r="G4" s="9"/>
      <c r="H4" s="9"/>
      <c r="I4" s="10"/>
      <c r="J4" s="11" t="s">
        <v>1</v>
      </c>
    </row>
    <row r="5" spans="1:11" ht="15" customHeight="1" x14ac:dyDescent="0.15">
      <c r="A5" s="78" t="s">
        <v>193</v>
      </c>
      <c r="B5" s="79"/>
      <c r="C5" s="79"/>
      <c r="D5" s="79"/>
      <c r="E5" s="79"/>
      <c r="F5" s="79"/>
      <c r="G5" s="79"/>
      <c r="H5" s="79"/>
      <c r="I5" s="80"/>
      <c r="J5" s="69" t="s">
        <v>234</v>
      </c>
    </row>
    <row r="6" spans="1:11" ht="1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3"/>
    </row>
    <row r="7" spans="1:11" ht="15" customHeight="1" x14ac:dyDescent="0.15">
      <c r="A7" s="14" t="s">
        <v>185</v>
      </c>
    </row>
    <row r="8" spans="1:11" ht="9.75" customHeight="1" x14ac:dyDescent="0.15">
      <c r="A8" s="96" t="s">
        <v>186</v>
      </c>
      <c r="B8" s="98"/>
      <c r="C8" s="96" t="s">
        <v>187</v>
      </c>
      <c r="D8" s="98"/>
      <c r="E8" s="96" t="s">
        <v>2</v>
      </c>
      <c r="F8" s="97"/>
      <c r="G8" s="97"/>
      <c r="H8" s="97"/>
      <c r="I8" s="97"/>
      <c r="J8" s="98"/>
    </row>
    <row r="9" spans="1:11" ht="15" customHeight="1" thickBot="1" x14ac:dyDescent="0.2">
      <c r="A9" s="70">
        <v>30</v>
      </c>
      <c r="B9" s="71">
        <v>0.5</v>
      </c>
      <c r="C9" s="70">
        <v>45322</v>
      </c>
      <c r="D9" s="71">
        <v>0.91666666666666663</v>
      </c>
      <c r="E9" s="99"/>
      <c r="F9" s="100"/>
      <c r="G9" s="100"/>
      <c r="H9" s="100"/>
      <c r="I9" s="100"/>
      <c r="J9" s="101"/>
    </row>
    <row r="10" spans="1:11" ht="15" customHeight="1" thickBot="1" x14ac:dyDescent="0.2">
      <c r="A10" s="72"/>
      <c r="B10" s="73"/>
      <c r="C10" s="72"/>
      <c r="D10" s="73"/>
      <c r="E10" s="90"/>
      <c r="F10" s="91"/>
      <c r="G10" s="91"/>
      <c r="H10" s="91"/>
      <c r="I10" s="91"/>
      <c r="J10" s="92"/>
    </row>
    <row r="11" spans="1:11" ht="15" customHeight="1" thickBot="1" x14ac:dyDescent="0.2">
      <c r="A11" s="72"/>
      <c r="B11" s="73"/>
      <c r="C11" s="72"/>
      <c r="D11" s="73"/>
      <c r="E11" s="90"/>
      <c r="F11" s="91"/>
      <c r="G11" s="91"/>
      <c r="H11" s="91"/>
      <c r="I11" s="91"/>
      <c r="J11" s="92"/>
    </row>
    <row r="12" spans="1:11" ht="15" customHeight="1" thickBot="1" x14ac:dyDescent="0.2">
      <c r="A12" s="72"/>
      <c r="B12" s="73"/>
      <c r="C12" s="72"/>
      <c r="D12" s="73"/>
      <c r="E12" s="90"/>
      <c r="F12" s="91"/>
      <c r="G12" s="91"/>
      <c r="H12" s="91"/>
      <c r="I12" s="91"/>
      <c r="J12" s="92"/>
    </row>
    <row r="13" spans="1:11" ht="12" customHeight="1" x14ac:dyDescent="0.15">
      <c r="A13" s="74"/>
      <c r="B13" s="75"/>
      <c r="C13" s="74"/>
      <c r="D13" s="75"/>
      <c r="E13" s="93"/>
      <c r="F13" s="94"/>
      <c r="G13" s="94"/>
      <c r="H13" s="94"/>
      <c r="I13" s="94"/>
      <c r="J13" s="95"/>
    </row>
    <row r="14" spans="1:11" ht="12" customHeight="1" x14ac:dyDescent="0.15"/>
    <row r="15" spans="1:11" ht="12" customHeight="1" x14ac:dyDescent="0.15">
      <c r="A15" s="15"/>
      <c r="B15" s="7"/>
      <c r="C15" s="7"/>
      <c r="D15" s="7"/>
    </row>
    <row r="16" spans="1:11" ht="12" customHeight="1" x14ac:dyDescent="0.15">
      <c r="A16" s="14" t="s">
        <v>176</v>
      </c>
      <c r="D16" s="16"/>
      <c r="E16" s="17" t="s">
        <v>3</v>
      </c>
      <c r="F16" s="18" t="s">
        <v>4</v>
      </c>
      <c r="G16" s="17" t="s">
        <v>5</v>
      </c>
      <c r="H16" s="17" t="s">
        <v>6</v>
      </c>
      <c r="J16" s="19"/>
    </row>
    <row r="17" spans="1:10" ht="12" customHeight="1" x14ac:dyDescent="0.15">
      <c r="A17" s="8" t="s">
        <v>8</v>
      </c>
      <c r="B17" s="20"/>
      <c r="C17" s="20"/>
      <c r="D17" s="11" t="s">
        <v>201</v>
      </c>
      <c r="E17" s="76">
        <v>2</v>
      </c>
      <c r="F17" s="21" t="s">
        <v>4</v>
      </c>
      <c r="G17" s="22">
        <f>VLOOKUP(A18,'Trakt belopp för 2025'!A:B,2,FALSE)</f>
        <v>290</v>
      </c>
      <c r="H17" s="23">
        <f t="shared" ref="H17:H19" si="0">G17*E17</f>
        <v>580</v>
      </c>
      <c r="J17" s="24"/>
    </row>
    <row r="18" spans="1:10" ht="12" customHeight="1" x14ac:dyDescent="0.15">
      <c r="A18" s="102" t="s">
        <v>174</v>
      </c>
      <c r="B18" s="103"/>
      <c r="D18" s="25" t="s">
        <v>202</v>
      </c>
      <c r="E18" s="69">
        <v>0</v>
      </c>
      <c r="F18" s="26" t="s">
        <v>4</v>
      </c>
      <c r="G18" s="27">
        <f>G17*0.5</f>
        <v>145</v>
      </c>
      <c r="H18" s="28">
        <f t="shared" si="0"/>
        <v>0</v>
      </c>
      <c r="J18" s="24"/>
    </row>
    <row r="19" spans="1:10" ht="12" customHeight="1" x14ac:dyDescent="0.15">
      <c r="A19" s="29"/>
      <c r="B19" s="30"/>
      <c r="C19" s="30"/>
      <c r="D19" s="25" t="s">
        <v>203</v>
      </c>
      <c r="E19" s="77"/>
      <c r="F19" s="31" t="s">
        <v>4</v>
      </c>
      <c r="G19" s="32">
        <f>G17*0.5</f>
        <v>145</v>
      </c>
      <c r="H19" s="33">
        <f t="shared" si="0"/>
        <v>0</v>
      </c>
      <c r="J19" s="34"/>
    </row>
    <row r="20" spans="1:10" ht="18" customHeight="1" x14ac:dyDescent="0.15">
      <c r="C20" s="35"/>
      <c r="H20" s="36" t="s">
        <v>176</v>
      </c>
      <c r="I20" s="37" t="s">
        <v>7</v>
      </c>
      <c r="J20" s="38">
        <f>SUM(H17:H19)</f>
        <v>580</v>
      </c>
    </row>
    <row r="21" spans="1:10" ht="12" customHeight="1" x14ac:dyDescent="0.15"/>
    <row r="22" spans="1:10" ht="12" customHeight="1" x14ac:dyDescent="0.15">
      <c r="A22" s="39" t="s">
        <v>175</v>
      </c>
      <c r="E22" s="17" t="s">
        <v>3</v>
      </c>
      <c r="F22" s="18" t="s">
        <v>4</v>
      </c>
      <c r="G22" s="17" t="s">
        <v>5</v>
      </c>
      <c r="H22" s="17" t="s">
        <v>6</v>
      </c>
      <c r="J22" s="19"/>
    </row>
    <row r="23" spans="1:10" ht="12" customHeight="1" x14ac:dyDescent="0.15">
      <c r="A23" s="81" t="s">
        <v>191</v>
      </c>
      <c r="B23" s="82"/>
      <c r="C23" s="82"/>
      <c r="D23" s="83"/>
      <c r="E23" s="76">
        <v>1</v>
      </c>
      <c r="F23" s="21" t="s">
        <v>4</v>
      </c>
      <c r="G23" s="40">
        <f>-$G$17*0.15</f>
        <v>-43.5</v>
      </c>
      <c r="H23" s="41">
        <f>G23*E23</f>
        <v>-43.5</v>
      </c>
      <c r="I23" s="7"/>
      <c r="J23" s="24"/>
    </row>
    <row r="24" spans="1:10" ht="12" customHeight="1" x14ac:dyDescent="0.15">
      <c r="A24" s="84" t="s">
        <v>190</v>
      </c>
      <c r="B24" s="85"/>
      <c r="C24" s="85"/>
      <c r="D24" s="86"/>
      <c r="E24" s="69">
        <v>0</v>
      </c>
      <c r="F24" s="26" t="s">
        <v>4</v>
      </c>
      <c r="G24" s="42">
        <f>-$G$17*0.35</f>
        <v>-101.5</v>
      </c>
      <c r="H24" s="43">
        <f>G24*E24</f>
        <v>0</v>
      </c>
      <c r="I24" s="7"/>
      <c r="J24" s="24"/>
    </row>
    <row r="25" spans="1:10" ht="12" customHeight="1" x14ac:dyDescent="0.15">
      <c r="A25" s="84" t="s">
        <v>189</v>
      </c>
      <c r="B25" s="85"/>
      <c r="C25" s="85"/>
      <c r="D25" s="86"/>
      <c r="E25" s="77">
        <v>0</v>
      </c>
      <c r="F25" s="44" t="s">
        <v>4</v>
      </c>
      <c r="G25" s="42">
        <f>-$G$17*0.7</f>
        <v>-203</v>
      </c>
      <c r="H25" s="43">
        <f t="shared" ref="H25:H26" si="1">G25*E25</f>
        <v>0</v>
      </c>
      <c r="I25" s="7"/>
      <c r="J25" s="24"/>
    </row>
    <row r="26" spans="1:10" ht="12" customHeight="1" x14ac:dyDescent="0.15">
      <c r="A26" s="87" t="s">
        <v>188</v>
      </c>
      <c r="B26" s="88"/>
      <c r="C26" s="88"/>
      <c r="D26" s="89"/>
      <c r="E26" s="77">
        <v>0</v>
      </c>
      <c r="F26" s="31" t="s">
        <v>4</v>
      </c>
      <c r="G26" s="45">
        <f>-$G$17*0.85</f>
        <v>-246.5</v>
      </c>
      <c r="H26" s="46">
        <f t="shared" si="1"/>
        <v>0</v>
      </c>
      <c r="I26" s="7"/>
      <c r="J26" s="24"/>
    </row>
    <row r="27" spans="1:10" ht="18" customHeight="1" x14ac:dyDescent="0.15">
      <c r="H27" s="36" t="s">
        <v>175</v>
      </c>
      <c r="I27" s="37" t="s">
        <v>7</v>
      </c>
      <c r="J27" s="38">
        <f>SUM(H23:H26)</f>
        <v>-43.5</v>
      </c>
    </row>
    <row r="28" spans="1:10" ht="18" customHeight="1" x14ac:dyDescent="0.15">
      <c r="H28" s="47"/>
      <c r="I28" s="37"/>
      <c r="J28" s="48"/>
    </row>
    <row r="29" spans="1:10" ht="18" customHeight="1" x14ac:dyDescent="0.15">
      <c r="A29" s="15"/>
      <c r="F29" s="37"/>
    </row>
    <row r="30" spans="1:10" ht="18" customHeight="1" x14ac:dyDescent="0.15">
      <c r="A30" s="49"/>
      <c r="B30" s="37"/>
      <c r="C30" s="37"/>
      <c r="D30" s="49"/>
      <c r="E30" s="37"/>
      <c r="F30" s="37"/>
      <c r="G30" s="50"/>
      <c r="H30" s="36" t="s">
        <v>192</v>
      </c>
      <c r="I30" s="37" t="s">
        <v>7</v>
      </c>
      <c r="J30" s="38">
        <f>J20+J27</f>
        <v>536.5</v>
      </c>
    </row>
    <row r="31" spans="1:10" ht="12" customHeight="1" x14ac:dyDescent="0.15">
      <c r="A31" s="49"/>
      <c r="B31" s="37"/>
      <c r="C31" s="37"/>
      <c r="D31" s="49"/>
      <c r="E31" s="37"/>
      <c r="F31" s="37"/>
      <c r="G31" s="50"/>
      <c r="H31" s="37"/>
      <c r="I31" s="37"/>
      <c r="J31" s="51"/>
    </row>
    <row r="32" spans="1:10" ht="12" customHeight="1" x14ac:dyDescent="0.15"/>
    <row r="33" spans="1:10" ht="12" customHeight="1" x14ac:dyDescent="0.15">
      <c r="A33" s="52"/>
      <c r="B33" s="53"/>
      <c r="C33" s="53"/>
      <c r="D33" s="53"/>
      <c r="E33" s="54"/>
      <c r="F33" s="54"/>
      <c r="G33" s="54"/>
      <c r="H33" s="54"/>
      <c r="I33" s="54"/>
      <c r="J33" s="55"/>
    </row>
    <row r="34" spans="1:10" ht="12" customHeight="1" x14ac:dyDescent="0.15">
      <c r="A34" s="56" t="s">
        <v>181</v>
      </c>
      <c r="B34" s="57"/>
      <c r="C34" s="57"/>
      <c r="D34" s="57"/>
      <c r="E34" s="58"/>
      <c r="F34" s="58"/>
      <c r="G34" s="58"/>
      <c r="H34" s="58"/>
      <c r="I34" s="58"/>
      <c r="J34" s="59"/>
    </row>
    <row r="35" spans="1:10" ht="12" customHeight="1" x14ac:dyDescent="0.15">
      <c r="A35" s="60" t="s">
        <v>179</v>
      </c>
      <c r="B35" s="57"/>
      <c r="C35" s="57"/>
      <c r="D35" s="57"/>
      <c r="E35" s="58"/>
      <c r="F35" s="58"/>
      <c r="G35" s="58"/>
      <c r="H35" s="58"/>
      <c r="I35" s="58"/>
      <c r="J35" s="59"/>
    </row>
    <row r="36" spans="1:10" ht="12" customHeight="1" x14ac:dyDescent="0.15">
      <c r="A36" s="60" t="s">
        <v>180</v>
      </c>
      <c r="B36" s="57"/>
      <c r="C36" s="57"/>
      <c r="D36" s="57"/>
      <c r="E36" s="58"/>
      <c r="F36" s="58"/>
      <c r="G36" s="58"/>
      <c r="H36" s="58"/>
      <c r="I36" s="58"/>
      <c r="J36" s="59"/>
    </row>
    <row r="37" spans="1:10" ht="12" customHeight="1" x14ac:dyDescent="0.15">
      <c r="A37" s="60"/>
      <c r="B37" s="57"/>
      <c r="C37" s="57"/>
      <c r="D37" s="57"/>
      <c r="E37" s="58"/>
      <c r="F37" s="58"/>
      <c r="G37" s="58"/>
      <c r="H37" s="58"/>
      <c r="I37" s="58"/>
      <c r="J37" s="59"/>
    </row>
    <row r="38" spans="1:10" ht="12" customHeight="1" x14ac:dyDescent="0.15">
      <c r="A38" s="60" t="s">
        <v>200</v>
      </c>
      <c r="B38" s="57"/>
      <c r="C38" s="57"/>
      <c r="D38" s="57"/>
      <c r="E38" s="58"/>
      <c r="F38" s="58"/>
      <c r="G38" s="58"/>
      <c r="H38" s="58"/>
      <c r="I38" s="58"/>
      <c r="J38" s="59"/>
    </row>
    <row r="39" spans="1:10" ht="12" customHeight="1" x14ac:dyDescent="0.15">
      <c r="A39" s="60" t="s">
        <v>194</v>
      </c>
      <c r="B39" s="57"/>
      <c r="C39" s="57"/>
      <c r="D39" s="57"/>
      <c r="E39" s="58"/>
      <c r="F39" s="58"/>
      <c r="G39" s="58"/>
      <c r="H39" s="58"/>
      <c r="I39" s="58"/>
      <c r="J39" s="59"/>
    </row>
    <row r="40" spans="1:10" ht="12" customHeight="1" x14ac:dyDescent="0.15">
      <c r="A40" s="60" t="s">
        <v>195</v>
      </c>
      <c r="B40" s="57"/>
      <c r="C40" s="57"/>
      <c r="D40" s="57"/>
      <c r="E40" s="58"/>
      <c r="F40" s="58"/>
      <c r="G40" s="58"/>
      <c r="H40" s="58"/>
      <c r="I40" s="58"/>
      <c r="J40" s="59"/>
    </row>
    <row r="41" spans="1:10" ht="12" customHeight="1" x14ac:dyDescent="0.15">
      <c r="A41" s="60"/>
      <c r="B41" s="57"/>
      <c r="C41" s="57"/>
      <c r="D41" s="57"/>
      <c r="E41" s="61"/>
      <c r="F41" s="58"/>
      <c r="G41" s="58"/>
      <c r="H41" s="58"/>
      <c r="I41" s="58"/>
      <c r="J41" s="59"/>
    </row>
    <row r="42" spans="1:10" ht="12" customHeight="1" x14ac:dyDescent="0.15">
      <c r="A42" s="56" t="s">
        <v>177</v>
      </c>
      <c r="B42" s="57"/>
      <c r="C42" s="57"/>
      <c r="D42" s="57"/>
      <c r="E42" s="58"/>
      <c r="F42" s="58"/>
      <c r="G42" s="58"/>
      <c r="H42" s="58"/>
      <c r="I42" s="58"/>
      <c r="J42" s="59"/>
    </row>
    <row r="43" spans="1:10" ht="12" customHeight="1" x14ac:dyDescent="0.15">
      <c r="A43" s="62" t="s">
        <v>197</v>
      </c>
      <c r="B43" s="57"/>
      <c r="C43" s="57"/>
      <c r="D43" s="57"/>
      <c r="E43" s="61"/>
      <c r="F43" s="58"/>
      <c r="G43" s="58"/>
      <c r="H43" s="58"/>
      <c r="I43" s="58"/>
      <c r="J43" s="59"/>
    </row>
    <row r="44" spans="1:10" ht="12" customHeight="1" x14ac:dyDescent="0.15">
      <c r="A44" s="62" t="s">
        <v>198</v>
      </c>
      <c r="B44" s="57"/>
      <c r="C44" s="57"/>
      <c r="D44" s="57"/>
      <c r="E44" s="61"/>
      <c r="F44" s="58"/>
      <c r="G44" s="58"/>
      <c r="H44" s="58"/>
      <c r="I44" s="58"/>
      <c r="J44" s="59"/>
    </row>
    <row r="45" spans="1:10" ht="12" customHeight="1" x14ac:dyDescent="0.15">
      <c r="A45" s="62" t="s">
        <v>199</v>
      </c>
      <c r="B45" s="57"/>
      <c r="C45" s="57"/>
      <c r="D45" s="57"/>
      <c r="E45" s="61"/>
      <c r="F45" s="58"/>
      <c r="G45" s="58"/>
      <c r="H45" s="58"/>
      <c r="I45" s="58"/>
      <c r="J45" s="59"/>
    </row>
    <row r="46" spans="1:10" ht="12" customHeight="1" x14ac:dyDescent="0.15">
      <c r="A46" s="63"/>
      <c r="B46" s="64"/>
      <c r="C46" s="64"/>
      <c r="D46" s="64"/>
      <c r="E46" s="65"/>
      <c r="F46" s="66"/>
      <c r="G46" s="66"/>
      <c r="H46" s="66"/>
      <c r="I46" s="66"/>
      <c r="J46" s="67"/>
    </row>
    <row r="47" spans="1:10" ht="12" customHeight="1" x14ac:dyDescent="0.15"/>
    <row r="48" spans="1:10" ht="12" customHeight="1" x14ac:dyDescent="0.15">
      <c r="A48" s="68" t="s">
        <v>184</v>
      </c>
    </row>
    <row r="49" customFormat="1" ht="12" customHeight="1" x14ac:dyDescent="0.15"/>
    <row r="50" customFormat="1" ht="12" customHeight="1" x14ac:dyDescent="0.15"/>
    <row r="51" customFormat="1" ht="12" customHeight="1" x14ac:dyDescent="0.15"/>
    <row r="52" customFormat="1" ht="12" customHeight="1" x14ac:dyDescent="0.15"/>
    <row r="53" customFormat="1" ht="12" customHeight="1" x14ac:dyDescent="0.15"/>
    <row r="54" customFormat="1" ht="12" customHeight="1" x14ac:dyDescent="0.15"/>
    <row r="55" customFormat="1" ht="12" customHeight="1" x14ac:dyDescent="0.15"/>
    <row r="56" customFormat="1" ht="12" customHeight="1" x14ac:dyDescent="0.15"/>
    <row r="57" customFormat="1" ht="12" customHeight="1" x14ac:dyDescent="0.15"/>
    <row r="58" customFormat="1" ht="12" customHeight="1" x14ac:dyDescent="0.15"/>
    <row r="59" customFormat="1" ht="12" customHeight="1" x14ac:dyDescent="0.15"/>
    <row r="60" customFormat="1" ht="12" customHeight="1" x14ac:dyDescent="0.15"/>
    <row r="61" customFormat="1" ht="12" customHeight="1" x14ac:dyDescent="0.15"/>
    <row r="62" customFormat="1" ht="12" customHeight="1" x14ac:dyDescent="0.15"/>
    <row r="63" customFormat="1" ht="12" customHeight="1" x14ac:dyDescent="0.15"/>
    <row r="64" customFormat="1" ht="12" customHeight="1" x14ac:dyDescent="0.15"/>
    <row r="65" customFormat="1" ht="12" customHeight="1" x14ac:dyDescent="0.15"/>
    <row r="66" customFormat="1" ht="12" customHeight="1" x14ac:dyDescent="0.15"/>
    <row r="67" customFormat="1" ht="12" customHeight="1" x14ac:dyDescent="0.15"/>
    <row r="68" customFormat="1" ht="12" customHeight="1" x14ac:dyDescent="0.15"/>
    <row r="69" customFormat="1" ht="12" customHeight="1" x14ac:dyDescent="0.15"/>
    <row r="70" customFormat="1" ht="12" customHeight="1" x14ac:dyDescent="0.15"/>
    <row r="71" customFormat="1" ht="12" customHeight="1" x14ac:dyDescent="0.15"/>
    <row r="72" customFormat="1" ht="12" customHeight="1" x14ac:dyDescent="0.15"/>
    <row r="73" customFormat="1" ht="12" customHeight="1" x14ac:dyDescent="0.15"/>
    <row r="74" customFormat="1" ht="12" customHeight="1" x14ac:dyDescent="0.15"/>
    <row r="75" customFormat="1" ht="12" customHeight="1" x14ac:dyDescent="0.15"/>
    <row r="76" customFormat="1" ht="12" customHeight="1" x14ac:dyDescent="0.15"/>
    <row r="77" customFormat="1" ht="12" customHeight="1" x14ac:dyDescent="0.15"/>
    <row r="78" customFormat="1" ht="12" customHeight="1" x14ac:dyDescent="0.15"/>
    <row r="79" customFormat="1" ht="12" customHeight="1" x14ac:dyDescent="0.15"/>
    <row r="80" customFormat="1" ht="12" customHeight="1" x14ac:dyDescent="0.15"/>
    <row r="81" customFormat="1" ht="12" customHeight="1" x14ac:dyDescent="0.15"/>
    <row r="82" customFormat="1" ht="12" customHeight="1" x14ac:dyDescent="0.15"/>
    <row r="83" customFormat="1" ht="12" customHeight="1" x14ac:dyDescent="0.15"/>
    <row r="84" customFormat="1" ht="12" customHeight="1" x14ac:dyDescent="0.15"/>
    <row r="85" customFormat="1" ht="12" customHeight="1" x14ac:dyDescent="0.15"/>
    <row r="86" customFormat="1" ht="12" customHeight="1" x14ac:dyDescent="0.15"/>
    <row r="87" customFormat="1" ht="12" customHeight="1" x14ac:dyDescent="0.15"/>
    <row r="88" customFormat="1" ht="12" customHeight="1" x14ac:dyDescent="0.15"/>
    <row r="89" customFormat="1" ht="12" customHeight="1" x14ac:dyDescent="0.15"/>
    <row r="90" customFormat="1" ht="12" customHeight="1" x14ac:dyDescent="0.15"/>
    <row r="91" customFormat="1" ht="12" customHeight="1" x14ac:dyDescent="0.15"/>
    <row r="92" customFormat="1" ht="12" customHeight="1" x14ac:dyDescent="0.15"/>
    <row r="93" customFormat="1" ht="12" customHeight="1" x14ac:dyDescent="0.15"/>
    <row r="94" customFormat="1" ht="12" customHeight="1" x14ac:dyDescent="0.15"/>
    <row r="95" customFormat="1" ht="12" customHeight="1" x14ac:dyDescent="0.15"/>
    <row r="96" customFormat="1" ht="12" customHeight="1" x14ac:dyDescent="0.15"/>
    <row r="97" customFormat="1" ht="12" customHeight="1" x14ac:dyDescent="0.15"/>
    <row r="98" customFormat="1" ht="12" customHeight="1" x14ac:dyDescent="0.15"/>
    <row r="99" customFormat="1" ht="12" customHeight="1" x14ac:dyDescent="0.15"/>
    <row r="100" customFormat="1" ht="12" customHeight="1" x14ac:dyDescent="0.15"/>
    <row r="101" customFormat="1" ht="12" customHeight="1" x14ac:dyDescent="0.15"/>
    <row r="102" customFormat="1" ht="12" customHeight="1" x14ac:dyDescent="0.15"/>
    <row r="103" customFormat="1" ht="12" customHeight="1" x14ac:dyDescent="0.15"/>
    <row r="104" customFormat="1" ht="12" customHeight="1" x14ac:dyDescent="0.15"/>
    <row r="105" customFormat="1" ht="12" customHeight="1" x14ac:dyDescent="0.15"/>
    <row r="106" customFormat="1" ht="12" customHeight="1" x14ac:dyDescent="0.15"/>
    <row r="107" customFormat="1" ht="12" customHeight="1" x14ac:dyDescent="0.15"/>
    <row r="108" customFormat="1" ht="12" customHeight="1" x14ac:dyDescent="0.15"/>
    <row r="109" customFormat="1" ht="12" customHeight="1" x14ac:dyDescent="0.15"/>
    <row r="110" customFormat="1" ht="12" customHeight="1" x14ac:dyDescent="0.15"/>
    <row r="111" customFormat="1" ht="12" customHeight="1" x14ac:dyDescent="0.15"/>
    <row r="112" customFormat="1" ht="12" customHeight="1" x14ac:dyDescent="0.15"/>
    <row r="113" customFormat="1" ht="12" customHeight="1" x14ac:dyDescent="0.15"/>
    <row r="114" customFormat="1" ht="12" customHeight="1" x14ac:dyDescent="0.15"/>
    <row r="115" customFormat="1" ht="12" customHeight="1" x14ac:dyDescent="0.15"/>
    <row r="116" customFormat="1" ht="12" customHeight="1" x14ac:dyDescent="0.15"/>
    <row r="117" customFormat="1" ht="12" customHeight="1" x14ac:dyDescent="0.15"/>
    <row r="118" customFormat="1" ht="12" customHeight="1" x14ac:dyDescent="0.15"/>
    <row r="119" customFormat="1" ht="12" customHeight="1" x14ac:dyDescent="0.15"/>
    <row r="120" customFormat="1" ht="12" customHeight="1" x14ac:dyDescent="0.15"/>
    <row r="121" customFormat="1" ht="12" customHeight="1" x14ac:dyDescent="0.15"/>
    <row r="122" customFormat="1" ht="12" customHeight="1" x14ac:dyDescent="0.15"/>
    <row r="123" customFormat="1" ht="12" customHeight="1" x14ac:dyDescent="0.15"/>
    <row r="124" customFormat="1" ht="12" customHeight="1" x14ac:dyDescent="0.15"/>
    <row r="125" customFormat="1" ht="12" customHeight="1" x14ac:dyDescent="0.15"/>
    <row r="126" customFormat="1" ht="12" customHeight="1" x14ac:dyDescent="0.15"/>
    <row r="127" customFormat="1" ht="12" customHeight="1" x14ac:dyDescent="0.15"/>
    <row r="128" customFormat="1" ht="12" customHeight="1" x14ac:dyDescent="0.15"/>
    <row r="129" customFormat="1" ht="12" customHeight="1" x14ac:dyDescent="0.15"/>
    <row r="130" customFormat="1" ht="12" customHeight="1" x14ac:dyDescent="0.15"/>
    <row r="131" customFormat="1" ht="12" customHeight="1" x14ac:dyDescent="0.15"/>
    <row r="132" customFormat="1" ht="12" customHeight="1" x14ac:dyDescent="0.15"/>
    <row r="133" customFormat="1" ht="12" customHeight="1" x14ac:dyDescent="0.15"/>
    <row r="134" customFormat="1" ht="12" customHeight="1" x14ac:dyDescent="0.15"/>
    <row r="135" customFormat="1" ht="12" customHeight="1" x14ac:dyDescent="0.15"/>
    <row r="136" customFormat="1" ht="12" customHeight="1" x14ac:dyDescent="0.15"/>
    <row r="137" customFormat="1" ht="12" customHeight="1" x14ac:dyDescent="0.15"/>
    <row r="138" customFormat="1" ht="12" customHeight="1" x14ac:dyDescent="0.15"/>
    <row r="139" customFormat="1" ht="12" customHeight="1" x14ac:dyDescent="0.15"/>
    <row r="140" customFormat="1" ht="12" customHeight="1" x14ac:dyDescent="0.15"/>
    <row r="141" customFormat="1" ht="12" customHeight="1" x14ac:dyDescent="0.15"/>
    <row r="142" customFormat="1" ht="12" customHeight="1" x14ac:dyDescent="0.15"/>
    <row r="143" customFormat="1" ht="12" customHeight="1" x14ac:dyDescent="0.15"/>
    <row r="144" customFormat="1" ht="12" customHeight="1" x14ac:dyDescent="0.15"/>
    <row r="145" customFormat="1" ht="12" customHeight="1" x14ac:dyDescent="0.15"/>
    <row r="146" customFormat="1" ht="12" customHeight="1" x14ac:dyDescent="0.15"/>
    <row r="147" customFormat="1" ht="12" customHeight="1" x14ac:dyDescent="0.15"/>
    <row r="148" customFormat="1" ht="12" customHeight="1" x14ac:dyDescent="0.15"/>
    <row r="149" customFormat="1" ht="12" customHeight="1" x14ac:dyDescent="0.15"/>
    <row r="150" customFormat="1" ht="12" customHeight="1" x14ac:dyDescent="0.15"/>
    <row r="151" customFormat="1" ht="12" customHeight="1" x14ac:dyDescent="0.15"/>
    <row r="152" customFormat="1" ht="12" customHeight="1" x14ac:dyDescent="0.15"/>
    <row r="153" customFormat="1" ht="12" customHeight="1" x14ac:dyDescent="0.15"/>
    <row r="154" customFormat="1" ht="12" customHeight="1" x14ac:dyDescent="0.15"/>
    <row r="155" customFormat="1" ht="12" customHeight="1" x14ac:dyDescent="0.15"/>
    <row r="156" customFormat="1" ht="12" customHeight="1" x14ac:dyDescent="0.15"/>
    <row r="157" customFormat="1" ht="12" customHeight="1" x14ac:dyDescent="0.15"/>
    <row r="158" customFormat="1" ht="12" customHeight="1" x14ac:dyDescent="0.15"/>
    <row r="159" customFormat="1" ht="12" customHeight="1" x14ac:dyDescent="0.15"/>
    <row r="160" customFormat="1" ht="12" customHeight="1" x14ac:dyDescent="0.15"/>
    <row r="161" customFormat="1" ht="12" customHeight="1" x14ac:dyDescent="0.15"/>
    <row r="162" customFormat="1" ht="12" customHeight="1" x14ac:dyDescent="0.15"/>
    <row r="163" customFormat="1" ht="12" customHeight="1" x14ac:dyDescent="0.15"/>
    <row r="164" customFormat="1" ht="12" customHeight="1" x14ac:dyDescent="0.15"/>
    <row r="165" customFormat="1" ht="12" customHeight="1" x14ac:dyDescent="0.15"/>
    <row r="166" customFormat="1" ht="12" customHeight="1" x14ac:dyDescent="0.15"/>
    <row r="167" customFormat="1" ht="12" customHeight="1" x14ac:dyDescent="0.15"/>
    <row r="168" customFormat="1" ht="12" customHeight="1" x14ac:dyDescent="0.15"/>
    <row r="169" customFormat="1" ht="12" customHeight="1" x14ac:dyDescent="0.15"/>
    <row r="170" customFormat="1" ht="12" customHeight="1" x14ac:dyDescent="0.15"/>
    <row r="171" customFormat="1" ht="12" customHeight="1" x14ac:dyDescent="0.15"/>
    <row r="172" customFormat="1" ht="12" customHeight="1" x14ac:dyDescent="0.15"/>
    <row r="173" customFormat="1" ht="12" customHeight="1" x14ac:dyDescent="0.15"/>
    <row r="174" customFormat="1" ht="12" customHeight="1" x14ac:dyDescent="0.15"/>
    <row r="175" customFormat="1" ht="12" customHeight="1" x14ac:dyDescent="0.15"/>
    <row r="176" customFormat="1" ht="12" customHeight="1" x14ac:dyDescent="0.15"/>
    <row r="177" customFormat="1" ht="12" customHeight="1" x14ac:dyDescent="0.15"/>
    <row r="178" customFormat="1" ht="12" customHeight="1" x14ac:dyDescent="0.15"/>
    <row r="179" customFormat="1" ht="12" customHeight="1" x14ac:dyDescent="0.15"/>
    <row r="180" customFormat="1" ht="12" customHeight="1" x14ac:dyDescent="0.15"/>
    <row r="181" customFormat="1" ht="12" customHeight="1" x14ac:dyDescent="0.15"/>
    <row r="182" customFormat="1" ht="12" customHeight="1" x14ac:dyDescent="0.15"/>
  </sheetData>
  <sheetProtection algorithmName="SHA-512" hashValue="QMd/PW8tOO18nC82C7bVo3CjNr1vwFput0Kwe9o66VyrM3Z8dpr015hvxPsj+fvJHPOTO4birBSqXI2Lx9UvfQ==" saltValue="LErPnDwToRJpE0i/3/IivQ==" spinCount="100000" sheet="1" objects="1" scenarios="1" selectLockedCells="1"/>
  <mergeCells count="14">
    <mergeCell ref="A5:I5"/>
    <mergeCell ref="A23:D23"/>
    <mergeCell ref="A24:D24"/>
    <mergeCell ref="A25:D25"/>
    <mergeCell ref="A26:D26"/>
    <mergeCell ref="E10:J10"/>
    <mergeCell ref="E11:J11"/>
    <mergeCell ref="E12:J12"/>
    <mergeCell ref="E13:J13"/>
    <mergeCell ref="E8:J8"/>
    <mergeCell ref="A8:B8"/>
    <mergeCell ref="C8:D8"/>
    <mergeCell ref="E9:J9"/>
    <mergeCell ref="A18:B18"/>
  </mergeCells>
  <printOptions horizontalCentered="1"/>
  <pageMargins left="0.9055118110236221" right="0.51181102362204722" top="0.51181102362204722" bottom="0.62992125984251968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C8E094-3EFD-534A-9155-9837CF759482}">
          <x14:formula1>
            <xm:f>'Trakt belopp för 2025'!$A$1:$A$199</xm:f>
          </x14:formula1>
          <xm:sqref>A18:B18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092F0-DFDC-064E-8753-C3A2CBA09B2B}">
  <dimension ref="A1:B199"/>
  <sheetViews>
    <sheetView zoomScale="177" zoomScaleNormal="177" workbookViewId="0">
      <selection activeCell="G12" sqref="A1:XFD1048576"/>
    </sheetView>
  </sheetViews>
  <sheetFormatPr baseColWidth="10" defaultColWidth="11.5" defaultRowHeight="13" x14ac:dyDescent="0.15"/>
  <cols>
    <col min="1" max="1" width="32" style="1" bestFit="1" customWidth="1"/>
    <col min="2" max="2" width="10.83203125" style="1"/>
    <col min="3" max="16384" width="11.5" style="1"/>
  </cols>
  <sheetData>
    <row r="1" spans="1:2" x14ac:dyDescent="0.15">
      <c r="A1" s="1" t="s">
        <v>173</v>
      </c>
    </row>
    <row r="2" spans="1:2" x14ac:dyDescent="0.15">
      <c r="A2" s="1" t="s">
        <v>174</v>
      </c>
      <c r="B2" s="1">
        <v>290</v>
      </c>
    </row>
    <row r="3" spans="1:2" x14ac:dyDescent="0.15">
      <c r="A3" s="2" t="s">
        <v>9</v>
      </c>
      <c r="B3" s="2">
        <v>345</v>
      </c>
    </row>
    <row r="4" spans="1:2" x14ac:dyDescent="0.15">
      <c r="A4" s="2" t="s">
        <v>10</v>
      </c>
      <c r="B4" s="2">
        <v>376</v>
      </c>
    </row>
    <row r="5" spans="1:2" x14ac:dyDescent="0.15">
      <c r="A5" s="2" t="s">
        <v>205</v>
      </c>
      <c r="B5" s="2">
        <v>1020</v>
      </c>
    </row>
    <row r="6" spans="1:2" x14ac:dyDescent="0.15">
      <c r="A6" s="2" t="s">
        <v>11</v>
      </c>
      <c r="B6" s="2">
        <v>502</v>
      </c>
    </row>
    <row r="7" spans="1:2" x14ac:dyDescent="0.15">
      <c r="A7" s="2" t="s">
        <v>206</v>
      </c>
      <c r="B7" s="2">
        <v>1170</v>
      </c>
    </row>
    <row r="8" spans="1:2" x14ac:dyDescent="0.15">
      <c r="A8" s="2" t="s">
        <v>12</v>
      </c>
      <c r="B8" s="2">
        <v>829</v>
      </c>
    </row>
    <row r="9" spans="1:2" x14ac:dyDescent="0.15">
      <c r="A9" s="2" t="s">
        <v>13</v>
      </c>
      <c r="B9" s="2">
        <v>415</v>
      </c>
    </row>
    <row r="10" spans="1:2" x14ac:dyDescent="0.15">
      <c r="A10" s="2" t="s">
        <v>14</v>
      </c>
      <c r="B10" s="2">
        <v>521</v>
      </c>
    </row>
    <row r="11" spans="1:2" x14ac:dyDescent="0.15">
      <c r="A11" s="2" t="s">
        <v>15</v>
      </c>
      <c r="B11" s="2">
        <v>833</v>
      </c>
    </row>
    <row r="12" spans="1:2" x14ac:dyDescent="0.15">
      <c r="A12" s="2" t="s">
        <v>16</v>
      </c>
      <c r="B12" s="2">
        <v>473</v>
      </c>
    </row>
    <row r="13" spans="1:2" x14ac:dyDescent="0.15">
      <c r="A13" s="2" t="s">
        <v>17</v>
      </c>
      <c r="B13" s="2">
        <v>1291</v>
      </c>
    </row>
    <row r="14" spans="1:2" x14ac:dyDescent="0.15">
      <c r="A14" s="2" t="s">
        <v>18</v>
      </c>
      <c r="B14" s="2">
        <v>1011</v>
      </c>
    </row>
    <row r="15" spans="1:2" x14ac:dyDescent="0.15">
      <c r="A15" s="2" t="s">
        <v>19</v>
      </c>
      <c r="B15" s="2">
        <v>424</v>
      </c>
    </row>
    <row r="16" spans="1:2" x14ac:dyDescent="0.15">
      <c r="A16" s="2" t="s">
        <v>20</v>
      </c>
      <c r="B16" s="2">
        <v>1067</v>
      </c>
    </row>
    <row r="17" spans="1:2" x14ac:dyDescent="0.15">
      <c r="A17" s="2" t="s">
        <v>182</v>
      </c>
      <c r="B17" s="2">
        <v>290</v>
      </c>
    </row>
    <row r="18" spans="1:2" x14ac:dyDescent="0.15">
      <c r="A18" s="2" t="s">
        <v>21</v>
      </c>
      <c r="B18" s="2">
        <v>924</v>
      </c>
    </row>
    <row r="19" spans="1:2" x14ac:dyDescent="0.15">
      <c r="A19" s="2" t="s">
        <v>22</v>
      </c>
      <c r="B19" s="2">
        <v>683</v>
      </c>
    </row>
    <row r="20" spans="1:2" x14ac:dyDescent="0.15">
      <c r="A20" s="2" t="s">
        <v>23</v>
      </c>
      <c r="B20" s="2">
        <v>592</v>
      </c>
    </row>
    <row r="21" spans="1:2" x14ac:dyDescent="0.15">
      <c r="A21" s="2" t="s">
        <v>207</v>
      </c>
      <c r="B21" s="2">
        <v>1361</v>
      </c>
    </row>
    <row r="22" spans="1:2" x14ac:dyDescent="0.15">
      <c r="A22" s="2" t="s">
        <v>24</v>
      </c>
      <c r="B22" s="2">
        <v>435</v>
      </c>
    </row>
    <row r="23" spans="1:2" x14ac:dyDescent="0.15">
      <c r="A23" s="2" t="s">
        <v>25</v>
      </c>
      <c r="B23" s="2">
        <v>374</v>
      </c>
    </row>
    <row r="24" spans="1:2" x14ac:dyDescent="0.15">
      <c r="A24" s="2" t="s">
        <v>26</v>
      </c>
      <c r="B24" s="2">
        <v>423</v>
      </c>
    </row>
    <row r="25" spans="1:2" x14ac:dyDescent="0.15">
      <c r="A25" s="2" t="s">
        <v>27</v>
      </c>
      <c r="B25" s="2">
        <v>402</v>
      </c>
    </row>
    <row r="26" spans="1:2" x14ac:dyDescent="0.15">
      <c r="A26" s="2" t="s">
        <v>28</v>
      </c>
      <c r="B26" s="2">
        <v>523</v>
      </c>
    </row>
    <row r="27" spans="1:2" x14ac:dyDescent="0.15">
      <c r="A27" s="2" t="s">
        <v>29</v>
      </c>
      <c r="B27" s="2">
        <v>449</v>
      </c>
    </row>
    <row r="28" spans="1:2" x14ac:dyDescent="0.15">
      <c r="A28" s="2" t="s">
        <v>30</v>
      </c>
      <c r="B28" s="2">
        <v>460</v>
      </c>
    </row>
    <row r="29" spans="1:2" x14ac:dyDescent="0.15">
      <c r="A29" s="2" t="s">
        <v>208</v>
      </c>
      <c r="B29" s="2">
        <v>389</v>
      </c>
    </row>
    <row r="30" spans="1:2" x14ac:dyDescent="0.15">
      <c r="A30" s="2" t="s">
        <v>31</v>
      </c>
      <c r="B30" s="2">
        <v>336</v>
      </c>
    </row>
    <row r="31" spans="1:2" x14ac:dyDescent="0.15">
      <c r="A31" s="2" t="s">
        <v>209</v>
      </c>
      <c r="B31" s="2">
        <v>993</v>
      </c>
    </row>
    <row r="32" spans="1:2" x14ac:dyDescent="0.15">
      <c r="A32" s="2" t="s">
        <v>32</v>
      </c>
      <c r="B32" s="2">
        <v>488</v>
      </c>
    </row>
    <row r="33" spans="1:2" x14ac:dyDescent="0.15">
      <c r="A33" s="2" t="s">
        <v>33</v>
      </c>
      <c r="B33" s="2">
        <v>521</v>
      </c>
    </row>
    <row r="34" spans="1:2" x14ac:dyDescent="0.15">
      <c r="A34" s="2" t="s">
        <v>34</v>
      </c>
      <c r="B34" s="2">
        <v>343</v>
      </c>
    </row>
    <row r="35" spans="1:2" x14ac:dyDescent="0.15">
      <c r="A35" s="2" t="s">
        <v>210</v>
      </c>
      <c r="B35" s="2">
        <v>674</v>
      </c>
    </row>
    <row r="36" spans="1:2" x14ac:dyDescent="0.15">
      <c r="A36" s="2" t="s">
        <v>35</v>
      </c>
      <c r="B36" s="2">
        <v>770</v>
      </c>
    </row>
    <row r="37" spans="1:2" x14ac:dyDescent="0.15">
      <c r="A37" s="2" t="s">
        <v>36</v>
      </c>
      <c r="B37" s="2">
        <v>650</v>
      </c>
    </row>
    <row r="38" spans="1:2" x14ac:dyDescent="0.15">
      <c r="A38" s="2" t="s">
        <v>37</v>
      </c>
      <c r="B38" s="2">
        <v>1268</v>
      </c>
    </row>
    <row r="39" spans="1:2" x14ac:dyDescent="0.15">
      <c r="A39" s="2" t="s">
        <v>38</v>
      </c>
      <c r="B39" s="2">
        <v>699</v>
      </c>
    </row>
    <row r="40" spans="1:2" x14ac:dyDescent="0.15">
      <c r="A40" s="2" t="s">
        <v>211</v>
      </c>
      <c r="B40" s="2">
        <v>444</v>
      </c>
    </row>
    <row r="41" spans="1:2" x14ac:dyDescent="0.15">
      <c r="A41" s="3" t="s">
        <v>39</v>
      </c>
      <c r="B41" s="2">
        <v>660</v>
      </c>
    </row>
    <row r="42" spans="1:2" x14ac:dyDescent="0.15">
      <c r="A42" s="2" t="s">
        <v>40</v>
      </c>
      <c r="B42" s="2">
        <v>290</v>
      </c>
    </row>
    <row r="43" spans="1:2" x14ac:dyDescent="0.15">
      <c r="A43" s="2" t="s">
        <v>212</v>
      </c>
      <c r="B43" s="2">
        <v>701</v>
      </c>
    </row>
    <row r="44" spans="1:2" x14ac:dyDescent="0.15">
      <c r="A44" s="2" t="s">
        <v>41</v>
      </c>
      <c r="B44" s="2">
        <v>757</v>
      </c>
    </row>
    <row r="45" spans="1:2" x14ac:dyDescent="0.15">
      <c r="A45" s="3" t="s">
        <v>42</v>
      </c>
      <c r="B45" s="2">
        <v>537</v>
      </c>
    </row>
    <row r="46" spans="1:2" x14ac:dyDescent="0.15">
      <c r="A46" s="3" t="s">
        <v>43</v>
      </c>
      <c r="B46" s="2">
        <v>467</v>
      </c>
    </row>
    <row r="47" spans="1:2" x14ac:dyDescent="0.15">
      <c r="A47" s="2" t="s">
        <v>44</v>
      </c>
      <c r="B47" s="2">
        <v>731</v>
      </c>
    </row>
    <row r="48" spans="1:2" x14ac:dyDescent="0.15">
      <c r="A48" s="2" t="s">
        <v>183</v>
      </c>
      <c r="B48" s="2">
        <v>310</v>
      </c>
    </row>
    <row r="49" spans="1:2" x14ac:dyDescent="0.15">
      <c r="A49" s="3" t="s">
        <v>45</v>
      </c>
      <c r="B49" s="2">
        <v>290</v>
      </c>
    </row>
    <row r="50" spans="1:2" x14ac:dyDescent="0.15">
      <c r="A50" s="3" t="s">
        <v>213</v>
      </c>
      <c r="B50" s="2">
        <v>491</v>
      </c>
    </row>
    <row r="51" spans="1:2" x14ac:dyDescent="0.15">
      <c r="A51" s="3" t="s">
        <v>46</v>
      </c>
      <c r="B51" s="2">
        <v>537</v>
      </c>
    </row>
    <row r="52" spans="1:2" x14ac:dyDescent="0.15">
      <c r="A52" s="2" t="s">
        <v>47</v>
      </c>
      <c r="B52" s="2">
        <v>952</v>
      </c>
    </row>
    <row r="53" spans="1:2" x14ac:dyDescent="0.15">
      <c r="A53" s="3" t="s">
        <v>48</v>
      </c>
      <c r="B53" s="2">
        <v>910</v>
      </c>
    </row>
    <row r="54" spans="1:2" x14ac:dyDescent="0.15">
      <c r="A54" s="3" t="s">
        <v>214</v>
      </c>
      <c r="B54" s="2">
        <v>765</v>
      </c>
    </row>
    <row r="55" spans="1:2" x14ac:dyDescent="0.15">
      <c r="A55" s="3" t="s">
        <v>215</v>
      </c>
      <c r="B55" s="2">
        <v>986</v>
      </c>
    </row>
    <row r="56" spans="1:2" x14ac:dyDescent="0.15">
      <c r="A56" s="3" t="s">
        <v>49</v>
      </c>
      <c r="B56" s="2">
        <v>1012</v>
      </c>
    </row>
    <row r="57" spans="1:2" x14ac:dyDescent="0.15">
      <c r="A57" s="3" t="s">
        <v>50</v>
      </c>
      <c r="B57" s="2">
        <v>706</v>
      </c>
    </row>
    <row r="58" spans="1:2" x14ac:dyDescent="0.15">
      <c r="A58" s="2" t="s">
        <v>51</v>
      </c>
      <c r="B58" s="2">
        <v>337</v>
      </c>
    </row>
    <row r="59" spans="1:2" x14ac:dyDescent="0.15">
      <c r="A59" s="2" t="s">
        <v>52</v>
      </c>
      <c r="B59" s="2">
        <v>370</v>
      </c>
    </row>
    <row r="60" spans="1:2" x14ac:dyDescent="0.15">
      <c r="A60" s="3" t="s">
        <v>53</v>
      </c>
      <c r="B60" s="2">
        <v>335</v>
      </c>
    </row>
    <row r="61" spans="1:2" x14ac:dyDescent="0.15">
      <c r="A61" s="3" t="s">
        <v>216</v>
      </c>
      <c r="B61" s="2">
        <v>702</v>
      </c>
    </row>
    <row r="62" spans="1:2" x14ac:dyDescent="0.15">
      <c r="A62" s="3" t="s">
        <v>54</v>
      </c>
      <c r="B62" s="2">
        <v>746</v>
      </c>
    </row>
    <row r="63" spans="1:2" x14ac:dyDescent="0.15">
      <c r="A63" s="2" t="s">
        <v>55</v>
      </c>
      <c r="B63" s="2">
        <v>677</v>
      </c>
    </row>
    <row r="64" spans="1:2" x14ac:dyDescent="0.15">
      <c r="A64" s="3" t="s">
        <v>56</v>
      </c>
      <c r="B64" s="2">
        <v>1268</v>
      </c>
    </row>
    <row r="65" spans="1:2" x14ac:dyDescent="0.15">
      <c r="A65" s="3" t="s">
        <v>219</v>
      </c>
      <c r="B65" s="2">
        <v>772</v>
      </c>
    </row>
    <row r="66" spans="1:2" x14ac:dyDescent="0.15">
      <c r="A66" s="3" t="s">
        <v>217</v>
      </c>
      <c r="B66" s="2">
        <v>868</v>
      </c>
    </row>
    <row r="67" spans="1:2" x14ac:dyDescent="0.15">
      <c r="A67" s="3" t="s">
        <v>218</v>
      </c>
      <c r="B67" s="2">
        <v>650</v>
      </c>
    </row>
    <row r="68" spans="1:2" x14ac:dyDescent="0.15">
      <c r="A68" s="2" t="s">
        <v>57</v>
      </c>
      <c r="B68" s="2">
        <v>658</v>
      </c>
    </row>
    <row r="69" spans="1:2" x14ac:dyDescent="0.15">
      <c r="A69" s="2" t="s">
        <v>58</v>
      </c>
      <c r="B69" s="2">
        <v>738</v>
      </c>
    </row>
    <row r="70" spans="1:2" x14ac:dyDescent="0.15">
      <c r="A70" s="3" t="s">
        <v>59</v>
      </c>
      <c r="B70" s="2">
        <v>838</v>
      </c>
    </row>
    <row r="71" spans="1:2" x14ac:dyDescent="0.15">
      <c r="A71" s="3" t="s">
        <v>60</v>
      </c>
      <c r="B71" s="2">
        <v>511</v>
      </c>
    </row>
    <row r="72" spans="1:2" x14ac:dyDescent="0.15">
      <c r="A72" s="3" t="s">
        <v>61</v>
      </c>
      <c r="B72" s="2">
        <v>1018</v>
      </c>
    </row>
    <row r="73" spans="1:2" x14ac:dyDescent="0.15">
      <c r="A73" s="3" t="s">
        <v>62</v>
      </c>
      <c r="B73" s="2">
        <v>347</v>
      </c>
    </row>
    <row r="74" spans="1:2" x14ac:dyDescent="0.15">
      <c r="A74" s="2" t="s">
        <v>63</v>
      </c>
      <c r="B74" s="2">
        <v>518</v>
      </c>
    </row>
    <row r="75" spans="1:2" x14ac:dyDescent="0.15">
      <c r="A75" s="2" t="s">
        <v>64</v>
      </c>
      <c r="B75" s="2">
        <v>676</v>
      </c>
    </row>
    <row r="76" spans="1:2" x14ac:dyDescent="0.15">
      <c r="A76" s="3" t="s">
        <v>65</v>
      </c>
      <c r="B76" s="2">
        <v>499</v>
      </c>
    </row>
    <row r="77" spans="1:2" x14ac:dyDescent="0.15">
      <c r="A77" s="3" t="s">
        <v>66</v>
      </c>
      <c r="B77" s="2">
        <v>1099</v>
      </c>
    </row>
    <row r="78" spans="1:2" x14ac:dyDescent="0.15">
      <c r="A78" s="2" t="s">
        <v>67</v>
      </c>
      <c r="B78" s="2">
        <v>1167</v>
      </c>
    </row>
    <row r="79" spans="1:2" x14ac:dyDescent="0.15">
      <c r="A79" s="3" t="s">
        <v>68</v>
      </c>
      <c r="B79" s="3">
        <v>947</v>
      </c>
    </row>
    <row r="80" spans="1:2" x14ac:dyDescent="0.15">
      <c r="A80" s="2" t="s">
        <v>69</v>
      </c>
      <c r="B80" s="2">
        <v>828</v>
      </c>
    </row>
    <row r="81" spans="1:2" x14ac:dyDescent="0.15">
      <c r="A81" s="2" t="s">
        <v>70</v>
      </c>
      <c r="B81" s="2">
        <v>494</v>
      </c>
    </row>
    <row r="82" spans="1:2" x14ac:dyDescent="0.15">
      <c r="A82" s="2" t="s">
        <v>71</v>
      </c>
      <c r="B82" s="2">
        <v>454</v>
      </c>
    </row>
    <row r="83" spans="1:2" x14ac:dyDescent="0.15">
      <c r="A83" s="2" t="s">
        <v>72</v>
      </c>
      <c r="B83" s="2">
        <v>925</v>
      </c>
    </row>
    <row r="84" spans="1:2" x14ac:dyDescent="0.15">
      <c r="A84" s="2" t="s">
        <v>73</v>
      </c>
      <c r="B84" s="2">
        <v>579</v>
      </c>
    </row>
    <row r="85" spans="1:2" x14ac:dyDescent="0.15">
      <c r="A85" s="2" t="s">
        <v>74</v>
      </c>
      <c r="B85" s="2">
        <v>546</v>
      </c>
    </row>
    <row r="86" spans="1:2" x14ac:dyDescent="0.15">
      <c r="A86" s="2" t="s">
        <v>75</v>
      </c>
      <c r="B86" s="2">
        <v>951</v>
      </c>
    </row>
    <row r="87" spans="1:2" x14ac:dyDescent="0.15">
      <c r="A87" s="2" t="s">
        <v>76</v>
      </c>
      <c r="B87" s="2">
        <v>383</v>
      </c>
    </row>
    <row r="88" spans="1:2" x14ac:dyDescent="0.15">
      <c r="A88" s="2" t="s">
        <v>77</v>
      </c>
      <c r="B88" s="2">
        <v>518</v>
      </c>
    </row>
    <row r="89" spans="1:2" x14ac:dyDescent="0.15">
      <c r="A89" s="2" t="s">
        <v>78</v>
      </c>
      <c r="B89" s="2">
        <v>672</v>
      </c>
    </row>
    <row r="90" spans="1:2" x14ac:dyDescent="0.15">
      <c r="A90" s="2" t="s">
        <v>79</v>
      </c>
      <c r="B90" s="2">
        <v>290</v>
      </c>
    </row>
    <row r="91" spans="1:2" x14ac:dyDescent="0.15">
      <c r="A91" s="2" t="s">
        <v>220</v>
      </c>
      <c r="B91" s="2">
        <v>367</v>
      </c>
    </row>
    <row r="92" spans="1:2" x14ac:dyDescent="0.15">
      <c r="A92" s="2" t="s">
        <v>80</v>
      </c>
      <c r="B92" s="2">
        <v>741</v>
      </c>
    </row>
    <row r="93" spans="1:2" x14ac:dyDescent="0.15">
      <c r="A93" s="2" t="s">
        <v>196</v>
      </c>
      <c r="B93" s="2">
        <v>650</v>
      </c>
    </row>
    <row r="94" spans="1:2" x14ac:dyDescent="0.15">
      <c r="A94" s="2" t="s">
        <v>81</v>
      </c>
      <c r="B94" s="2">
        <v>290</v>
      </c>
    </row>
    <row r="95" spans="1:2" x14ac:dyDescent="0.15">
      <c r="A95" s="2" t="s">
        <v>82</v>
      </c>
      <c r="B95" s="2">
        <v>558</v>
      </c>
    </row>
    <row r="96" spans="1:2" x14ac:dyDescent="0.15">
      <c r="A96" s="3" t="s">
        <v>83</v>
      </c>
      <c r="B96" s="2">
        <v>478</v>
      </c>
    </row>
    <row r="97" spans="1:2" x14ac:dyDescent="0.15">
      <c r="A97" s="2" t="s">
        <v>84</v>
      </c>
      <c r="B97" s="2">
        <v>882</v>
      </c>
    </row>
    <row r="98" spans="1:2" x14ac:dyDescent="0.15">
      <c r="A98" s="3" t="s">
        <v>85</v>
      </c>
      <c r="B98" s="2">
        <v>290</v>
      </c>
    </row>
    <row r="99" spans="1:2" x14ac:dyDescent="0.15">
      <c r="A99" s="3" t="s">
        <v>221</v>
      </c>
      <c r="B99" s="2">
        <v>290</v>
      </c>
    </row>
    <row r="100" spans="1:2" x14ac:dyDescent="0.15">
      <c r="A100" s="2" t="s">
        <v>86</v>
      </c>
      <c r="B100" s="2">
        <v>804</v>
      </c>
    </row>
    <row r="101" spans="1:2" x14ac:dyDescent="0.15">
      <c r="A101" s="2" t="s">
        <v>87</v>
      </c>
      <c r="B101" s="4">
        <v>499</v>
      </c>
    </row>
    <row r="102" spans="1:2" x14ac:dyDescent="0.15">
      <c r="A102" s="3" t="s">
        <v>88</v>
      </c>
      <c r="B102" s="2">
        <v>711</v>
      </c>
    </row>
    <row r="103" spans="1:2" x14ac:dyDescent="0.15">
      <c r="A103" s="3" t="s">
        <v>89</v>
      </c>
      <c r="B103" s="2">
        <v>290</v>
      </c>
    </row>
    <row r="104" spans="1:2" x14ac:dyDescent="0.15">
      <c r="A104" s="2" t="s">
        <v>90</v>
      </c>
      <c r="B104" s="2">
        <v>1180</v>
      </c>
    </row>
    <row r="105" spans="1:2" x14ac:dyDescent="0.15">
      <c r="A105" s="3" t="s">
        <v>91</v>
      </c>
      <c r="B105" s="3">
        <v>671</v>
      </c>
    </row>
    <row r="106" spans="1:2" x14ac:dyDescent="0.15">
      <c r="A106" s="2" t="s">
        <v>92</v>
      </c>
      <c r="B106" s="2">
        <v>1022</v>
      </c>
    </row>
    <row r="107" spans="1:2" x14ac:dyDescent="0.15">
      <c r="A107" s="2" t="s">
        <v>93</v>
      </c>
      <c r="B107" s="2">
        <v>682</v>
      </c>
    </row>
    <row r="108" spans="1:2" x14ac:dyDescent="0.15">
      <c r="A108" s="2" t="s">
        <v>94</v>
      </c>
      <c r="B108" s="2">
        <v>290</v>
      </c>
    </row>
    <row r="109" spans="1:2" x14ac:dyDescent="0.15">
      <c r="A109" s="2" t="s">
        <v>95</v>
      </c>
      <c r="B109" s="2">
        <v>327</v>
      </c>
    </row>
    <row r="110" spans="1:2" x14ac:dyDescent="0.15">
      <c r="A110" s="2" t="s">
        <v>96</v>
      </c>
      <c r="B110" s="2">
        <v>332</v>
      </c>
    </row>
    <row r="111" spans="1:2" x14ac:dyDescent="0.15">
      <c r="A111" s="2" t="s">
        <v>97</v>
      </c>
      <c r="B111" s="2">
        <v>545</v>
      </c>
    </row>
    <row r="112" spans="1:2" x14ac:dyDescent="0.15">
      <c r="A112" s="2" t="s">
        <v>98</v>
      </c>
      <c r="B112" s="2">
        <v>502</v>
      </c>
    </row>
    <row r="113" spans="1:2" x14ac:dyDescent="0.15">
      <c r="A113" s="2" t="s">
        <v>99</v>
      </c>
      <c r="B113" s="2">
        <v>658</v>
      </c>
    </row>
    <row r="114" spans="1:2" x14ac:dyDescent="0.15">
      <c r="A114" s="3" t="s">
        <v>100</v>
      </c>
      <c r="B114" s="2">
        <v>506</v>
      </c>
    </row>
    <row r="115" spans="1:2" x14ac:dyDescent="0.15">
      <c r="A115" s="2" t="s">
        <v>222</v>
      </c>
      <c r="B115" s="2">
        <v>811</v>
      </c>
    </row>
    <row r="116" spans="1:2" x14ac:dyDescent="0.15">
      <c r="A116" s="2" t="s">
        <v>101</v>
      </c>
      <c r="B116" s="2">
        <v>388</v>
      </c>
    </row>
    <row r="117" spans="1:2" x14ac:dyDescent="0.15">
      <c r="A117" s="2" t="s">
        <v>102</v>
      </c>
      <c r="B117" s="2">
        <v>383</v>
      </c>
    </row>
    <row r="118" spans="1:2" x14ac:dyDescent="0.15">
      <c r="A118" s="3" t="s">
        <v>103</v>
      </c>
      <c r="B118" s="2">
        <v>577</v>
      </c>
    </row>
    <row r="119" spans="1:2" x14ac:dyDescent="0.15">
      <c r="A119" s="2" t="s">
        <v>223</v>
      </c>
      <c r="B119" s="2">
        <v>643</v>
      </c>
    </row>
    <row r="120" spans="1:2" x14ac:dyDescent="0.15">
      <c r="A120" s="3" t="s">
        <v>104</v>
      </c>
      <c r="B120" s="2">
        <v>440</v>
      </c>
    </row>
    <row r="121" spans="1:2" x14ac:dyDescent="0.15">
      <c r="A121" s="2" t="s">
        <v>105</v>
      </c>
      <c r="B121" s="3">
        <v>429</v>
      </c>
    </row>
    <row r="122" spans="1:2" x14ac:dyDescent="0.15">
      <c r="A122" s="2" t="s">
        <v>106</v>
      </c>
      <c r="B122" s="2">
        <v>1070</v>
      </c>
    </row>
    <row r="123" spans="1:2" x14ac:dyDescent="0.15">
      <c r="A123" s="2" t="s">
        <v>107</v>
      </c>
      <c r="B123" s="2">
        <v>398</v>
      </c>
    </row>
    <row r="124" spans="1:2" x14ac:dyDescent="0.15">
      <c r="A124" s="2" t="s">
        <v>108</v>
      </c>
      <c r="B124" s="2">
        <v>411</v>
      </c>
    </row>
    <row r="125" spans="1:2" x14ac:dyDescent="0.15">
      <c r="A125" s="2" t="s">
        <v>109</v>
      </c>
      <c r="B125" s="2">
        <v>336</v>
      </c>
    </row>
    <row r="126" spans="1:2" x14ac:dyDescent="0.15">
      <c r="A126" s="3" t="s">
        <v>224</v>
      </c>
      <c r="B126" s="2">
        <v>311</v>
      </c>
    </row>
    <row r="127" spans="1:2" x14ac:dyDescent="0.15">
      <c r="A127" s="3" t="s">
        <v>110</v>
      </c>
      <c r="B127" s="2">
        <v>756</v>
      </c>
    </row>
    <row r="128" spans="1:2" x14ac:dyDescent="0.15">
      <c r="A128" s="2" t="s">
        <v>111</v>
      </c>
      <c r="B128" s="2">
        <v>290</v>
      </c>
    </row>
    <row r="129" spans="1:2" x14ac:dyDescent="0.15">
      <c r="A129" s="3" t="s">
        <v>112</v>
      </c>
      <c r="B129" s="2">
        <v>527</v>
      </c>
    </row>
    <row r="130" spans="1:2" x14ac:dyDescent="0.15">
      <c r="A130" s="3" t="s">
        <v>113</v>
      </c>
      <c r="B130" s="2">
        <v>410</v>
      </c>
    </row>
    <row r="131" spans="1:2" x14ac:dyDescent="0.15">
      <c r="A131" s="2" t="s">
        <v>114</v>
      </c>
      <c r="B131" s="2">
        <v>499</v>
      </c>
    </row>
    <row r="132" spans="1:2" x14ac:dyDescent="0.15">
      <c r="A132" s="2" t="s">
        <v>225</v>
      </c>
      <c r="B132" s="2">
        <v>315</v>
      </c>
    </row>
    <row r="133" spans="1:2" x14ac:dyDescent="0.15">
      <c r="A133" s="3" t="s">
        <v>115</v>
      </c>
      <c r="B133" s="3">
        <v>1095</v>
      </c>
    </row>
    <row r="134" spans="1:2" x14ac:dyDescent="0.15">
      <c r="A134" s="2" t="s">
        <v>226</v>
      </c>
      <c r="B134" s="3">
        <v>923</v>
      </c>
    </row>
    <row r="135" spans="1:2" x14ac:dyDescent="0.15">
      <c r="A135" s="2" t="s">
        <v>116</v>
      </c>
      <c r="B135" s="3">
        <v>640</v>
      </c>
    </row>
    <row r="136" spans="1:2" x14ac:dyDescent="0.15">
      <c r="A136" s="2" t="s">
        <v>117</v>
      </c>
      <c r="B136" s="2">
        <v>944</v>
      </c>
    </row>
    <row r="137" spans="1:2" x14ac:dyDescent="0.15">
      <c r="A137" s="2" t="s">
        <v>118</v>
      </c>
      <c r="B137" s="2">
        <v>290</v>
      </c>
    </row>
    <row r="138" spans="1:2" x14ac:dyDescent="0.15">
      <c r="A138" s="3" t="s">
        <v>119</v>
      </c>
      <c r="B138" s="2">
        <v>757</v>
      </c>
    </row>
    <row r="139" spans="1:2" x14ac:dyDescent="0.15">
      <c r="A139" s="2" t="s">
        <v>120</v>
      </c>
      <c r="B139" s="2">
        <v>598</v>
      </c>
    </row>
    <row r="140" spans="1:2" x14ac:dyDescent="0.15">
      <c r="A140" s="3" t="s">
        <v>121</v>
      </c>
      <c r="B140" s="2">
        <v>315</v>
      </c>
    </row>
    <row r="141" spans="1:2" x14ac:dyDescent="0.15">
      <c r="A141" s="3" t="s">
        <v>122</v>
      </c>
      <c r="B141" s="2">
        <v>484</v>
      </c>
    </row>
    <row r="142" spans="1:2" x14ac:dyDescent="0.15">
      <c r="A142" s="2" t="s">
        <v>123</v>
      </c>
      <c r="B142" s="2">
        <v>615</v>
      </c>
    </row>
    <row r="143" spans="1:2" x14ac:dyDescent="0.15">
      <c r="A143" s="3" t="s">
        <v>124</v>
      </c>
      <c r="B143" s="3">
        <v>619</v>
      </c>
    </row>
    <row r="144" spans="1:2" x14ac:dyDescent="0.15">
      <c r="A144" s="3" t="s">
        <v>125</v>
      </c>
      <c r="B144" s="2">
        <v>806</v>
      </c>
    </row>
    <row r="145" spans="1:2" x14ac:dyDescent="0.15">
      <c r="A145" s="2" t="s">
        <v>126</v>
      </c>
      <c r="B145" s="2">
        <v>931</v>
      </c>
    </row>
    <row r="146" spans="1:2" x14ac:dyDescent="0.15">
      <c r="A146" s="2" t="s">
        <v>227</v>
      </c>
      <c r="B146" s="2">
        <v>763</v>
      </c>
    </row>
    <row r="147" spans="1:2" x14ac:dyDescent="0.15">
      <c r="A147" s="2" t="s">
        <v>127</v>
      </c>
      <c r="B147" s="2">
        <v>462</v>
      </c>
    </row>
    <row r="148" spans="1:2" x14ac:dyDescent="0.15">
      <c r="A148" s="2" t="s">
        <v>128</v>
      </c>
      <c r="B148" s="2">
        <v>290</v>
      </c>
    </row>
    <row r="149" spans="1:2" x14ac:dyDescent="0.15">
      <c r="A149" s="2" t="s">
        <v>129</v>
      </c>
      <c r="B149" s="2">
        <v>589</v>
      </c>
    </row>
    <row r="150" spans="1:2" x14ac:dyDescent="0.15">
      <c r="A150" s="2" t="s">
        <v>130</v>
      </c>
      <c r="B150" s="3">
        <v>789</v>
      </c>
    </row>
    <row r="151" spans="1:2" x14ac:dyDescent="0.15">
      <c r="A151" s="2" t="s">
        <v>131</v>
      </c>
      <c r="B151" s="2">
        <v>514</v>
      </c>
    </row>
    <row r="152" spans="1:2" x14ac:dyDescent="0.15">
      <c r="A152" s="2" t="s">
        <v>228</v>
      </c>
      <c r="B152" s="2">
        <v>729</v>
      </c>
    </row>
    <row r="153" spans="1:2" x14ac:dyDescent="0.15">
      <c r="A153" s="2" t="s">
        <v>132</v>
      </c>
      <c r="B153" s="2">
        <v>616</v>
      </c>
    </row>
    <row r="154" spans="1:2" x14ac:dyDescent="0.15">
      <c r="A154" s="2" t="s">
        <v>133</v>
      </c>
      <c r="B154" s="2">
        <v>828</v>
      </c>
    </row>
    <row r="155" spans="1:2" x14ac:dyDescent="0.15">
      <c r="A155" s="2" t="s">
        <v>134</v>
      </c>
      <c r="B155" s="2">
        <v>1158</v>
      </c>
    </row>
    <row r="156" spans="1:2" x14ac:dyDescent="0.15">
      <c r="A156" s="2" t="s">
        <v>135</v>
      </c>
      <c r="B156" s="2">
        <v>1402</v>
      </c>
    </row>
    <row r="157" spans="1:2" x14ac:dyDescent="0.15">
      <c r="A157" s="2" t="s">
        <v>136</v>
      </c>
      <c r="B157" s="2">
        <v>673</v>
      </c>
    </row>
    <row r="158" spans="1:2" x14ac:dyDescent="0.15">
      <c r="A158" s="2" t="s">
        <v>137</v>
      </c>
      <c r="B158" s="2">
        <v>515</v>
      </c>
    </row>
    <row r="159" spans="1:2" x14ac:dyDescent="0.15">
      <c r="A159" s="3" t="s">
        <v>138</v>
      </c>
      <c r="B159" s="2">
        <v>1011</v>
      </c>
    </row>
    <row r="160" spans="1:2" x14ac:dyDescent="0.15">
      <c r="A160" s="2" t="s">
        <v>139</v>
      </c>
      <c r="B160" s="2">
        <v>391</v>
      </c>
    </row>
    <row r="161" spans="1:2" x14ac:dyDescent="0.15">
      <c r="A161" s="2" t="s">
        <v>140</v>
      </c>
      <c r="B161" s="2">
        <v>961</v>
      </c>
    </row>
    <row r="162" spans="1:2" x14ac:dyDescent="0.15">
      <c r="A162" s="3" t="s">
        <v>229</v>
      </c>
      <c r="B162" s="2">
        <v>831</v>
      </c>
    </row>
    <row r="163" spans="1:2" x14ac:dyDescent="0.15">
      <c r="A163" s="3" t="s">
        <v>141</v>
      </c>
      <c r="B163" s="2">
        <v>763</v>
      </c>
    </row>
    <row r="164" spans="1:2" x14ac:dyDescent="0.15">
      <c r="A164" s="2" t="s">
        <v>142</v>
      </c>
      <c r="B164" s="2">
        <v>617</v>
      </c>
    </row>
    <row r="165" spans="1:2" x14ac:dyDescent="0.15">
      <c r="A165" s="3" t="s">
        <v>143</v>
      </c>
      <c r="B165" s="2">
        <v>676</v>
      </c>
    </row>
    <row r="166" spans="1:2" x14ac:dyDescent="0.15">
      <c r="A166" s="2" t="s">
        <v>144</v>
      </c>
      <c r="B166" s="3">
        <v>515</v>
      </c>
    </row>
    <row r="167" spans="1:2" x14ac:dyDescent="0.15">
      <c r="A167" s="2" t="s">
        <v>145</v>
      </c>
      <c r="B167" s="2">
        <v>986</v>
      </c>
    </row>
    <row r="168" spans="1:2" x14ac:dyDescent="0.15">
      <c r="A168" s="2" t="s">
        <v>230</v>
      </c>
      <c r="B168" s="2">
        <v>543</v>
      </c>
    </row>
    <row r="169" spans="1:2" x14ac:dyDescent="0.15">
      <c r="A169" s="2" t="s">
        <v>146</v>
      </c>
      <c r="B169" s="2">
        <v>499</v>
      </c>
    </row>
    <row r="170" spans="1:2" x14ac:dyDescent="0.15">
      <c r="A170" s="2" t="s">
        <v>147</v>
      </c>
      <c r="B170" s="2">
        <v>310</v>
      </c>
    </row>
    <row r="171" spans="1:2" x14ac:dyDescent="0.15">
      <c r="A171" s="2" t="s">
        <v>148</v>
      </c>
      <c r="B171" s="2">
        <v>383</v>
      </c>
    </row>
    <row r="172" spans="1:2" x14ac:dyDescent="0.15">
      <c r="A172" s="2" t="s">
        <v>149</v>
      </c>
      <c r="B172" s="2">
        <v>617</v>
      </c>
    </row>
    <row r="173" spans="1:2" x14ac:dyDescent="0.15">
      <c r="A173" s="2" t="s">
        <v>231</v>
      </c>
      <c r="B173" s="2">
        <v>290</v>
      </c>
    </row>
    <row r="174" spans="1:2" x14ac:dyDescent="0.15">
      <c r="A174" s="2" t="s">
        <v>150</v>
      </c>
      <c r="B174" s="2">
        <v>590</v>
      </c>
    </row>
    <row r="175" spans="1:2" x14ac:dyDescent="0.15">
      <c r="A175" s="2" t="s">
        <v>151</v>
      </c>
      <c r="B175" s="2">
        <v>341</v>
      </c>
    </row>
    <row r="176" spans="1:2" x14ac:dyDescent="0.15">
      <c r="A176" s="2" t="s">
        <v>232</v>
      </c>
      <c r="B176" s="2">
        <v>624</v>
      </c>
    </row>
    <row r="177" spans="1:2" x14ac:dyDescent="0.15">
      <c r="A177" s="2" t="s">
        <v>152</v>
      </c>
      <c r="B177" s="2">
        <v>567</v>
      </c>
    </row>
    <row r="178" spans="1:2" x14ac:dyDescent="0.15">
      <c r="A178" s="2" t="s">
        <v>153</v>
      </c>
      <c r="B178" s="2">
        <v>684</v>
      </c>
    </row>
    <row r="179" spans="1:2" x14ac:dyDescent="0.15">
      <c r="A179" s="2" t="s">
        <v>154</v>
      </c>
      <c r="B179" s="2">
        <v>560</v>
      </c>
    </row>
    <row r="180" spans="1:2" x14ac:dyDescent="0.15">
      <c r="A180" s="2" t="s">
        <v>155</v>
      </c>
      <c r="B180" s="2">
        <v>498</v>
      </c>
    </row>
    <row r="181" spans="1:2" x14ac:dyDescent="0.15">
      <c r="A181" s="2" t="s">
        <v>156</v>
      </c>
      <c r="B181" s="2">
        <v>923</v>
      </c>
    </row>
    <row r="182" spans="1:2" x14ac:dyDescent="0.15">
      <c r="A182" s="2" t="s">
        <v>157</v>
      </c>
      <c r="B182" s="2">
        <v>290</v>
      </c>
    </row>
    <row r="183" spans="1:2" x14ac:dyDescent="0.15">
      <c r="A183" s="3" t="s">
        <v>158</v>
      </c>
      <c r="B183" s="2">
        <v>342</v>
      </c>
    </row>
    <row r="184" spans="1:2" x14ac:dyDescent="0.15">
      <c r="A184" s="2" t="s">
        <v>159</v>
      </c>
      <c r="B184" s="2">
        <v>1628</v>
      </c>
    </row>
    <row r="185" spans="1:2" x14ac:dyDescent="0.15">
      <c r="A185" s="2" t="s">
        <v>160</v>
      </c>
      <c r="B185" s="2">
        <v>774</v>
      </c>
    </row>
    <row r="186" spans="1:2" x14ac:dyDescent="0.15">
      <c r="A186" s="3" t="s">
        <v>161</v>
      </c>
      <c r="B186" s="2">
        <v>458</v>
      </c>
    </row>
    <row r="187" spans="1:2" x14ac:dyDescent="0.15">
      <c r="A187" s="3" t="s">
        <v>162</v>
      </c>
      <c r="B187" s="2">
        <v>334</v>
      </c>
    </row>
    <row r="188" spans="1:2" x14ac:dyDescent="0.15">
      <c r="A188" s="2" t="s">
        <v>163</v>
      </c>
      <c r="B188" s="2">
        <v>637</v>
      </c>
    </row>
    <row r="189" spans="1:2" x14ac:dyDescent="0.15">
      <c r="A189" s="3" t="s">
        <v>164</v>
      </c>
      <c r="B189" s="2">
        <v>604</v>
      </c>
    </row>
    <row r="190" spans="1:2" x14ac:dyDescent="0.15">
      <c r="A190" s="3" t="s">
        <v>165</v>
      </c>
      <c r="B190" s="2">
        <v>1152</v>
      </c>
    </row>
    <row r="191" spans="1:2" x14ac:dyDescent="0.15">
      <c r="A191" s="2" t="s">
        <v>166</v>
      </c>
      <c r="B191" s="2">
        <v>318</v>
      </c>
    </row>
    <row r="192" spans="1:2" x14ac:dyDescent="0.15">
      <c r="A192" s="2" t="s">
        <v>167</v>
      </c>
      <c r="B192" s="2">
        <v>697</v>
      </c>
    </row>
    <row r="193" spans="1:2" x14ac:dyDescent="0.15">
      <c r="A193" s="2" t="s">
        <v>178</v>
      </c>
      <c r="B193" s="2">
        <v>549</v>
      </c>
    </row>
    <row r="194" spans="1:2" x14ac:dyDescent="0.15">
      <c r="A194" s="2" t="s">
        <v>168</v>
      </c>
      <c r="B194" s="2">
        <v>404</v>
      </c>
    </row>
    <row r="195" spans="1:2" x14ac:dyDescent="0.15">
      <c r="A195" s="2" t="s">
        <v>169</v>
      </c>
      <c r="B195" s="2">
        <v>322</v>
      </c>
    </row>
    <row r="196" spans="1:2" x14ac:dyDescent="0.15">
      <c r="A196" s="2" t="s">
        <v>170</v>
      </c>
      <c r="B196" s="2">
        <v>499</v>
      </c>
    </row>
    <row r="197" spans="1:2" x14ac:dyDescent="0.15">
      <c r="A197" s="2" t="s">
        <v>171</v>
      </c>
      <c r="B197" s="2">
        <v>781</v>
      </c>
    </row>
    <row r="198" spans="1:2" x14ac:dyDescent="0.15">
      <c r="A198" s="2" t="s">
        <v>233</v>
      </c>
      <c r="B198" s="2">
        <v>525</v>
      </c>
    </row>
    <row r="199" spans="1:2" x14ac:dyDescent="0.15">
      <c r="A199" s="2" t="s">
        <v>172</v>
      </c>
      <c r="B199" s="2">
        <v>493</v>
      </c>
    </row>
  </sheetData>
  <sheetProtection algorithmName="SHA-512" hashValue="jVTdzOtSdzRPR3lwMKkPCmHs3mWNvslhtcAUHUlqibOztHiuWBRghmh/q3PsjVlzMsiO6q0as2zMD0O6B9nb9g==" saltValue="hEursygqO678xNdiECly7g==" spinCount="100000" sheet="1" objects="1" scenarios="1" selectLockedCells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Traktamente</vt:lpstr>
      <vt:lpstr>Trakt belopp för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Sandwall</dc:creator>
  <cp:lastModifiedBy>Johan Sandwall</cp:lastModifiedBy>
  <cp:lastPrinted>2020-01-01T18:24:03Z</cp:lastPrinted>
  <dcterms:created xsi:type="dcterms:W3CDTF">2019-05-13T12:17:06Z</dcterms:created>
  <dcterms:modified xsi:type="dcterms:W3CDTF">2025-12-11T15:11:24Z</dcterms:modified>
</cp:coreProperties>
</file>